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30" windowHeight="7560"/>
  </bookViews>
  <sheets>
    <sheet name="Original Sheet " sheetId="1" r:id="rId1"/>
  </sheets>
  <definedNames>
    <definedName name="_xlnm._FilterDatabase" localSheetId="0" hidden="1">'Original Sheet '!$A$3:$AF$2939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2" i="1"/>
  <c r="R393"/>
  <c r="R296"/>
  <c r="Q183"/>
  <c r="Z105" l="1"/>
  <c r="J460" l="1"/>
  <c r="R203"/>
  <c r="Z629" l="1"/>
  <c r="Z391" l="1"/>
  <c r="R589"/>
  <c r="R234" l="1"/>
  <c r="J234"/>
  <c r="Z387" l="1"/>
  <c r="Z386"/>
  <c r="Z468" l="1"/>
  <c r="Z467"/>
  <c r="R449"/>
  <c r="Z917"/>
  <c r="Y571"/>
  <c r="Z471"/>
  <c r="Z472"/>
  <c r="X445"/>
  <c r="Y416"/>
  <c r="X172"/>
  <c r="X98"/>
  <c r="X7"/>
  <c r="X5"/>
  <c r="Q876" l="1"/>
  <c r="P627"/>
  <c r="R627" s="1"/>
  <c r="P438"/>
  <c r="R438" s="1"/>
  <c r="P395"/>
  <c r="R395" s="1"/>
  <c r="P217"/>
  <c r="R217" s="1"/>
  <c r="Q201"/>
  <c r="H1038"/>
  <c r="J1038" s="1"/>
  <c r="H917"/>
  <c r="J917" s="1"/>
  <c r="H916"/>
  <c r="J916" s="1"/>
  <c r="H912"/>
  <c r="H591"/>
  <c r="J591" s="1"/>
  <c r="H557"/>
  <c r="J557" s="1"/>
  <c r="H521"/>
  <c r="J521" s="1"/>
  <c r="J417"/>
  <c r="J416"/>
  <c r="H157"/>
  <c r="J157" s="1"/>
  <c r="H87"/>
  <c r="J87" s="1"/>
  <c r="Z1031"/>
  <c r="Z960"/>
  <c r="Z938"/>
  <c r="Z923"/>
  <c r="Z920"/>
  <c r="Z919"/>
  <c r="Z918"/>
  <c r="Z896"/>
  <c r="Z895"/>
  <c r="Z853"/>
  <c r="Z852"/>
  <c r="Z731"/>
  <c r="Z703"/>
  <c r="Z702"/>
  <c r="Z697"/>
  <c r="Z678"/>
  <c r="Z667"/>
  <c r="Z636"/>
  <c r="Z627"/>
  <c r="Z626"/>
  <c r="Z618"/>
  <c r="Z596"/>
  <c r="Z595"/>
  <c r="Z594"/>
  <c r="Z591"/>
  <c r="Z585"/>
  <c r="Z584"/>
  <c r="Z582"/>
  <c r="Z581"/>
  <c r="Z580"/>
  <c r="Z579"/>
  <c r="Z576"/>
  <c r="Z575"/>
  <c r="Z571"/>
  <c r="Z570"/>
  <c r="Z562"/>
  <c r="Z561"/>
  <c r="Z560"/>
  <c r="Z559"/>
  <c r="Z558"/>
  <c r="Z557"/>
  <c r="Z552"/>
  <c r="Z551"/>
  <c r="Z542"/>
  <c r="Z541"/>
  <c r="Z540"/>
  <c r="Z537"/>
  <c r="Z536"/>
  <c r="Z503"/>
  <c r="Z490"/>
  <c r="Z489"/>
  <c r="Z488"/>
  <c r="Z485"/>
  <c r="Z484"/>
  <c r="Z474"/>
  <c r="Z470"/>
  <c r="Z463"/>
  <c r="Z462"/>
  <c r="Z461"/>
  <c r="Z455"/>
  <c r="Z454"/>
  <c r="Z453"/>
  <c r="Z446"/>
  <c r="Z445"/>
  <c r="Z444"/>
  <c r="Z443"/>
  <c r="Z427"/>
  <c r="Z426"/>
  <c r="Z425"/>
  <c r="Z416"/>
  <c r="Z405"/>
  <c r="Z404"/>
  <c r="Z403"/>
  <c r="Z400"/>
  <c r="Z393"/>
  <c r="Z392"/>
  <c r="Z382"/>
  <c r="Z381"/>
  <c r="Z297"/>
  <c r="Z296"/>
  <c r="Z291"/>
  <c r="Z290"/>
  <c r="Z289"/>
  <c r="Z285"/>
  <c r="Z284"/>
  <c r="Z274"/>
  <c r="Z273"/>
  <c r="Z272"/>
  <c r="Z238"/>
  <c r="Z237"/>
  <c r="Z236"/>
  <c r="Z228"/>
  <c r="Z217"/>
  <c r="Z215"/>
  <c r="Z214"/>
  <c r="Z212"/>
  <c r="Z201"/>
  <c r="Z200"/>
  <c r="Z198"/>
  <c r="Z184"/>
  <c r="Z183"/>
  <c r="Z182"/>
  <c r="Z179"/>
  <c r="Z178"/>
  <c r="Z175"/>
  <c r="Z172"/>
  <c r="Z168"/>
  <c r="Z167"/>
  <c r="Z157"/>
  <c r="Z156"/>
  <c r="Z152"/>
  <c r="Z151"/>
  <c r="Z148"/>
  <c r="Z147"/>
  <c r="Z133"/>
  <c r="Z132"/>
  <c r="Z130"/>
  <c r="Z129"/>
  <c r="Z104"/>
  <c r="Z98"/>
  <c r="Z96"/>
  <c r="Z95"/>
  <c r="Z94"/>
  <c r="Z91"/>
  <c r="Z90"/>
  <c r="Z87"/>
  <c r="Z86"/>
  <c r="Z72"/>
  <c r="Z71"/>
  <c r="Z69"/>
  <c r="Z68"/>
  <c r="Z31"/>
  <c r="Z11"/>
  <c r="Z10"/>
  <c r="Z8"/>
  <c r="Z7"/>
  <c r="Z6"/>
  <c r="Z5"/>
  <c r="R1038"/>
  <c r="R1033"/>
  <c r="R1032"/>
  <c r="R1031"/>
  <c r="R989"/>
  <c r="R972"/>
  <c r="R960"/>
  <c r="R938"/>
  <c r="R924"/>
  <c r="R923"/>
  <c r="R922"/>
  <c r="R921"/>
  <c r="R920"/>
  <c r="R919"/>
  <c r="R918"/>
  <c r="R917"/>
  <c r="R911"/>
  <c r="R896"/>
  <c r="R895"/>
  <c r="R879"/>
  <c r="R874"/>
  <c r="R854"/>
  <c r="R853"/>
  <c r="R852"/>
  <c r="R748"/>
  <c r="R737"/>
  <c r="R734"/>
  <c r="R731"/>
  <c r="R703"/>
  <c r="R702"/>
  <c r="R699"/>
  <c r="R697"/>
  <c r="R680"/>
  <c r="R678"/>
  <c r="R667"/>
  <c r="R649"/>
  <c r="R643"/>
  <c r="R636"/>
  <c r="R635"/>
  <c r="R629"/>
  <c r="R626"/>
  <c r="R620"/>
  <c r="R596"/>
  <c r="R595"/>
  <c r="R594"/>
  <c r="R593"/>
  <c r="R592"/>
  <c r="R591"/>
  <c r="R587"/>
  <c r="R585"/>
  <c r="R584"/>
  <c r="R582"/>
  <c r="R581"/>
  <c r="R580"/>
  <c r="R579"/>
  <c r="R571"/>
  <c r="R564"/>
  <c r="R562"/>
  <c r="R561"/>
  <c r="R560"/>
  <c r="R559"/>
  <c r="R558"/>
  <c r="R557"/>
  <c r="R556"/>
  <c r="R554"/>
  <c r="R553"/>
  <c r="R552"/>
  <c r="R551"/>
  <c r="R546"/>
  <c r="R545"/>
  <c r="R543"/>
  <c r="R542"/>
  <c r="R541"/>
  <c r="R540"/>
  <c r="R537"/>
  <c r="R536"/>
  <c r="R524"/>
  <c r="R503"/>
  <c r="R492"/>
  <c r="R490"/>
  <c r="R489"/>
  <c r="R488"/>
  <c r="R485"/>
  <c r="R484"/>
  <c r="R483"/>
  <c r="R476"/>
  <c r="R470"/>
  <c r="R468"/>
  <c r="R467"/>
  <c r="R465"/>
  <c r="R463"/>
  <c r="R462"/>
  <c r="R461"/>
  <c r="R455"/>
  <c r="R454"/>
  <c r="R453"/>
  <c r="R446"/>
  <c r="R445"/>
  <c r="R444"/>
  <c r="R443"/>
  <c r="R437"/>
  <c r="R427"/>
  <c r="R426"/>
  <c r="R425"/>
  <c r="R417"/>
  <c r="R416"/>
  <c r="R414"/>
  <c r="R411"/>
  <c r="R408"/>
  <c r="R407"/>
  <c r="R406"/>
  <c r="R405"/>
  <c r="R404"/>
  <c r="R403"/>
  <c r="R401"/>
  <c r="R400"/>
  <c r="R387"/>
  <c r="R386"/>
  <c r="R381"/>
  <c r="R351"/>
  <c r="R334"/>
  <c r="R302"/>
  <c r="R298"/>
  <c r="R292"/>
  <c r="R291"/>
  <c r="R285"/>
  <c r="R284"/>
  <c r="R277"/>
  <c r="R276"/>
  <c r="R275"/>
  <c r="R274"/>
  <c r="R273"/>
  <c r="R272"/>
  <c r="R263"/>
  <c r="R262"/>
  <c r="R248"/>
  <c r="R245"/>
  <c r="R244"/>
  <c r="R238"/>
  <c r="R237"/>
  <c r="R236"/>
  <c r="R228"/>
  <c r="R218"/>
  <c r="R215"/>
  <c r="R214"/>
  <c r="R212"/>
  <c r="R209"/>
  <c r="R207"/>
  <c r="R200"/>
  <c r="R198"/>
  <c r="R186"/>
  <c r="R185"/>
  <c r="R184"/>
  <c r="R183"/>
  <c r="R182"/>
  <c r="R179"/>
  <c r="R178"/>
  <c r="R175"/>
  <c r="R172"/>
  <c r="R170"/>
  <c r="R168"/>
  <c r="R167"/>
  <c r="R152"/>
  <c r="R151"/>
  <c r="R149"/>
  <c r="R148"/>
  <c r="R147"/>
  <c r="R142"/>
  <c r="R134"/>
  <c r="R133"/>
  <c r="R132"/>
  <c r="R130"/>
  <c r="R129"/>
  <c r="R105"/>
  <c r="R98"/>
  <c r="R97"/>
  <c r="R96"/>
  <c r="R95"/>
  <c r="R94"/>
  <c r="R91"/>
  <c r="R90"/>
  <c r="R87"/>
  <c r="R86"/>
  <c r="R72"/>
  <c r="R71"/>
  <c r="R69"/>
  <c r="R68"/>
  <c r="R58"/>
  <c r="R50"/>
  <c r="R39"/>
  <c r="R28"/>
  <c r="R22"/>
  <c r="R17"/>
  <c r="R11"/>
  <c r="R10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5"/>
  <c r="J914"/>
  <c r="J913"/>
  <c r="J912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4"/>
  <c r="J783"/>
  <c r="J782"/>
  <c r="J781"/>
  <c r="J780"/>
  <c r="J779"/>
  <c r="J778"/>
  <c r="J777"/>
  <c r="J776"/>
  <c r="J775"/>
  <c r="J774"/>
  <c r="J773"/>
  <c r="J772"/>
  <c r="J771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0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0"/>
  <c r="J588"/>
  <c r="J587"/>
  <c r="J586"/>
  <c r="J585"/>
  <c r="J584"/>
  <c r="J583"/>
  <c r="J582"/>
  <c r="J581"/>
  <c r="J580"/>
  <c r="J578"/>
  <c r="J577"/>
  <c r="J576"/>
  <c r="J575"/>
  <c r="J574"/>
  <c r="J573"/>
  <c r="J572"/>
  <c r="J571"/>
  <c r="J570"/>
  <c r="J569"/>
  <c r="J567"/>
  <c r="J566"/>
  <c r="J565"/>
  <c r="J564"/>
  <c r="J563"/>
  <c r="J562"/>
  <c r="J561"/>
  <c r="J560"/>
  <c r="J559"/>
  <c r="J558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3"/>
  <c r="J382"/>
  <c r="J381"/>
  <c r="J380"/>
  <c r="J379"/>
  <c r="J378"/>
  <c r="J377"/>
  <c r="J376"/>
  <c r="J375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1"/>
  <c r="J280"/>
  <c r="J279"/>
  <c r="J278"/>
  <c r="J274"/>
  <c r="J273"/>
  <c r="J272"/>
  <c r="J271"/>
  <c r="J270"/>
  <c r="J269"/>
  <c r="J268"/>
  <c r="J267"/>
  <c r="J266"/>
  <c r="J264"/>
  <c r="J263"/>
  <c r="J262"/>
  <c r="J261"/>
  <c r="J260"/>
  <c r="J259"/>
  <c r="J258"/>
  <c r="J257"/>
  <c r="J256"/>
  <c r="J255"/>
  <c r="J254"/>
  <c r="J251"/>
  <c r="J250"/>
  <c r="J249"/>
  <c r="J248"/>
  <c r="J247"/>
  <c r="J246"/>
  <c r="J245"/>
  <c r="J244"/>
  <c r="J243"/>
  <c r="J242"/>
  <c r="J240"/>
  <c r="J239"/>
  <c r="J238"/>
  <c r="J237"/>
  <c r="J236"/>
  <c r="J235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6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9"/>
  <c r="J58"/>
  <c r="J57"/>
  <c r="J56"/>
  <c r="J55"/>
  <c r="J54"/>
  <c r="J53"/>
  <c r="J52"/>
  <c r="J49"/>
  <c r="J48"/>
  <c r="J47"/>
  <c r="J46"/>
  <c r="J45"/>
  <c r="J44"/>
  <c r="J43"/>
  <c r="J42"/>
  <c r="J41"/>
  <c r="J40"/>
  <c r="J39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R8"/>
  <c r="R7"/>
  <c r="R6"/>
  <c r="R5"/>
  <c r="R876" l="1"/>
  <c r="R201"/>
</calcChain>
</file>

<file path=xl/sharedStrings.xml><?xml version="1.0" encoding="utf-8"?>
<sst xmlns="http://schemas.openxmlformats.org/spreadsheetml/2006/main" count="6033" uniqueCount="2038">
  <si>
    <t>Sr.#</t>
  </si>
  <si>
    <t>.</t>
  </si>
  <si>
    <t>Generic</t>
  </si>
  <si>
    <t>D/F</t>
  </si>
  <si>
    <t>(A)  Antacids/Antisecretry/Antiulcer</t>
  </si>
  <si>
    <t>Susp</t>
  </si>
  <si>
    <t xml:space="preserve">Al Hydroxide 215mg,Mg Hydroxide 80mg, Simethicone 25mg/5ml </t>
  </si>
  <si>
    <t>Cap</t>
  </si>
  <si>
    <t>Esomeprazol 20mg</t>
  </si>
  <si>
    <t>Esomeprazol 40mg</t>
  </si>
  <si>
    <t>Pantoprazole 40mg</t>
  </si>
  <si>
    <t>Inj.</t>
  </si>
  <si>
    <t>Tab</t>
  </si>
  <si>
    <t>Omeprazole 20mg</t>
  </si>
  <si>
    <t>Infusion</t>
  </si>
  <si>
    <t>Omeprazole 40mg Infusion</t>
  </si>
  <si>
    <t>Ranitidine 150mg</t>
  </si>
  <si>
    <t>Sodamint Tablet</t>
  </si>
  <si>
    <t>Ranitidine 50mg/2ml</t>
  </si>
  <si>
    <t>Serratiopeptidase 5mg</t>
  </si>
  <si>
    <t>Serratiopeptidase 10mg</t>
  </si>
  <si>
    <t>Sucralfate 1g/5ml Suspension</t>
  </si>
  <si>
    <t xml:space="preserve">Mag.Trisilicate, Dried Alu Hydroxide </t>
  </si>
  <si>
    <t>(B) Antispasmodic/Anticholinergic</t>
  </si>
  <si>
    <t>Hyoscine-N-Butyl Bromide 10mg OR Hyoscine-N-Butyl Bromide 10mg</t>
  </si>
  <si>
    <t>Syp</t>
  </si>
  <si>
    <t>Hyoscine-N-Butyl Bromide 10mg OR Hyoscine-N-Butyl Bromide 10mg+Metamezole 50mg</t>
  </si>
  <si>
    <t>Mebeverine 135mg</t>
  </si>
  <si>
    <t>Mebeverine 200mg SR</t>
  </si>
  <si>
    <t>Trimethylphloroglucinol+Phloroglucinol80mg</t>
  </si>
  <si>
    <t>Trimethylphloroglucinol+Phloroglucinol 40mg</t>
  </si>
  <si>
    <t>(C) Anti-Diarrhoeals</t>
  </si>
  <si>
    <t>Kaolin Pectin</t>
  </si>
  <si>
    <t>Sachet</t>
  </si>
  <si>
    <t>ORS contains: NaCl 3.5gm, Sod. Citrate 2.9gm, KCI. 1.5gm, Dextrose Anhydrous 20gm</t>
  </si>
  <si>
    <t>Powder</t>
  </si>
  <si>
    <t xml:space="preserve">Dioctahedral Smectite 3 gm </t>
  </si>
  <si>
    <t>Diphenoxylate HCL 2.5 mg+Atropine Sulphate 25 mcg</t>
  </si>
  <si>
    <t>Zinc Sulphate 20mg/5ml Suspension</t>
  </si>
  <si>
    <t>(D) Anti-Amoebics</t>
  </si>
  <si>
    <t xml:space="preserve">Tab </t>
  </si>
  <si>
    <t>Diloxanide Fuorate 250mg + Metronidazole 200mg</t>
  </si>
  <si>
    <t>Diloxanide Fuorate 500mg + Metronidazole 400mg</t>
  </si>
  <si>
    <t>Diloxanidefuroate 250mg + Metronidazole 200mg/10ml</t>
  </si>
  <si>
    <t xml:space="preserve">Metronidazole 200mg </t>
  </si>
  <si>
    <t>Metronidazole 400mg</t>
  </si>
  <si>
    <t>Metronidazole 200mg/5ml</t>
  </si>
  <si>
    <t>Metronidazole 500mg/100ml</t>
  </si>
  <si>
    <t>(E) Anthelmentics</t>
  </si>
  <si>
    <t>Albendazole 100mg/5ml</t>
  </si>
  <si>
    <t>Albendazole 200mg</t>
  </si>
  <si>
    <t>Mebendazole 100mg</t>
  </si>
  <si>
    <t>Mebendazole 100mg/5ml</t>
  </si>
  <si>
    <t>Mebendazole 500 mg</t>
  </si>
  <si>
    <t>(F) Laxatives/Purgatives/Lubricants/</t>
  </si>
  <si>
    <t>Bisacodyl 5mg</t>
  </si>
  <si>
    <t>Calcium Dobesilate 500mg</t>
  </si>
  <si>
    <t>Liq</t>
  </si>
  <si>
    <t>Kleen Enema/Instant/Enema Ready Liq. Sod. Bisulphate 19.2mg. Sod. Phosphate 7.2mg/120ml</t>
  </si>
  <si>
    <t xml:space="preserve">Lactulose 3.35mg/5ml </t>
  </si>
  <si>
    <t>Magnesium Hydroxide 75% V/V + Liq Paraffin 25 % V/ V</t>
  </si>
  <si>
    <t>Drops</t>
  </si>
  <si>
    <t>Sod. Picosuphate 7.5mg</t>
  </si>
  <si>
    <t>Supos</t>
  </si>
  <si>
    <t>Glycerine Suppository(Adult&amp; Child)</t>
  </si>
  <si>
    <t>(G) Drugs Acting on Liver:</t>
  </si>
  <si>
    <t>Betaine Glucourinate, Diethanolamine Gluconate &amp; Nicotinamide</t>
  </si>
  <si>
    <t>Ornithine Aspartate 500mg/5ml.</t>
  </si>
  <si>
    <t>Ornithine Aspartate 60mg, Nicotinamide 4.8mg, Riboflavin-5 Phosphate Sod. 0.153mg/ml</t>
  </si>
  <si>
    <t>Pancreatin 210 P.U. + Bromelain 35,000 PU, Dimethylopysiloxane 50mg+Sodium Dehydrocholate 20mg + Metoclopramide 6mg</t>
  </si>
  <si>
    <t xml:space="preserve">Silymarine </t>
  </si>
  <si>
    <t xml:space="preserve">Silymarine  200 mg </t>
  </si>
  <si>
    <t xml:space="preserve">Syp </t>
  </si>
  <si>
    <t>Silymarine 105 mg +Vitamine B-1 8mg +B-12 25mcg +Calcium Pentothenate 16 mg, B-2 8mg ,B-6 8mg,nicotinamide24mg/ 5ml</t>
  </si>
  <si>
    <t>(H) Anti-Emetic/Anti-Nauseants:</t>
  </si>
  <si>
    <t>Chlorpromazine HCL 25mg/ml (2ml Amp)</t>
  </si>
  <si>
    <t>Dimenhydrinate 12.5mg/4ml</t>
  </si>
  <si>
    <t>Dimenhydrinate 50mg</t>
  </si>
  <si>
    <t>Ciprofloxacin 200mg/100ml</t>
  </si>
  <si>
    <t>Domparidon 10mg</t>
  </si>
  <si>
    <t>Domparidon 10mg &amp;Cinrizine 1mg</t>
  </si>
  <si>
    <t>Domparidon 5mg/5ml</t>
  </si>
  <si>
    <t>Itopride 50mg</t>
  </si>
  <si>
    <t>Meclazine 2 HCL 25mg + Vit B6 50mg</t>
  </si>
  <si>
    <t>Metoclopramide 10mg</t>
  </si>
  <si>
    <t>Inj</t>
  </si>
  <si>
    <t>Ondenstron 8mg injection</t>
  </si>
  <si>
    <t>inj</t>
  </si>
  <si>
    <t>Prochlorperazine 12.5mg/ml</t>
  </si>
  <si>
    <t>Prochlorperazine 5mg</t>
  </si>
  <si>
    <t>Tropisetron 5mg Caps</t>
  </si>
  <si>
    <t>Tropisetron 5mg/5ml</t>
  </si>
  <si>
    <t>(I) Drugs Acting on Cardiovascular System:</t>
  </si>
  <si>
    <t>Aliskirin 300mg</t>
  </si>
  <si>
    <t>Amiderone HCL 150mg/3ml</t>
  </si>
  <si>
    <t>Adrenaline Injection 1:1000</t>
  </si>
  <si>
    <t>Amiderone HCL 200mg</t>
  </si>
  <si>
    <t>Amlodipine Besylate 5mg</t>
  </si>
  <si>
    <t>Amlodipine Besylate10mg</t>
  </si>
  <si>
    <t>Amlodipine 5mg+Atorvastatin 10mg</t>
  </si>
  <si>
    <t>Amlodipine5mg+Atorvastatin20mg/20mg</t>
  </si>
  <si>
    <t>Amlodipine 5mg + valsartan 80mg</t>
  </si>
  <si>
    <t>Amlodipine 10mg + valsartan 160mg</t>
  </si>
  <si>
    <t>Aspirin 150mg</t>
  </si>
  <si>
    <t>Aspirin 75mg</t>
  </si>
  <si>
    <t>Atenolol 50mg</t>
  </si>
  <si>
    <t>Atorvastatin  10mg</t>
  </si>
  <si>
    <t>Atorvastatin  20mg</t>
  </si>
  <si>
    <t>Atorvastatin  40mg</t>
  </si>
  <si>
    <t>Bisoprolol 5mg</t>
  </si>
  <si>
    <t>Captopril 12.5mg</t>
  </si>
  <si>
    <t>Captopril 25mg</t>
  </si>
  <si>
    <t>Carvedilol 6.25mg</t>
  </si>
  <si>
    <t>Carvedilol 12.5mg</t>
  </si>
  <si>
    <t>Carvedilol 25mg</t>
  </si>
  <si>
    <t xml:space="preserve">Clopedogril 75mg+Asprin 75mg </t>
  </si>
  <si>
    <t>Clopidogrel 75 mg</t>
  </si>
  <si>
    <t>Digoxin 0.25mg</t>
  </si>
  <si>
    <t>Diltiazem 30mg</t>
  </si>
  <si>
    <t>Diltiazem 60mg</t>
  </si>
  <si>
    <t>Diosmin 450mg,Hesperidin 50mg</t>
  </si>
  <si>
    <t>Dobutamine 250mg</t>
  </si>
  <si>
    <t>Dopamine 40mg/ml, Vial of 5ml</t>
  </si>
  <si>
    <t xml:space="preserve">Enalaprin Maleate 10 mg </t>
  </si>
  <si>
    <t xml:space="preserve">Enalaprin Maleate 5 mg  </t>
  </si>
  <si>
    <t>Glyceryl Trinitrate:2.6mg</t>
  </si>
  <si>
    <t>Glyceryl Trinitrate:6.4mg</t>
  </si>
  <si>
    <t>Patches</t>
  </si>
  <si>
    <t>Glyceryltrintrite patches 2.5mg</t>
  </si>
  <si>
    <t>Glyceryltrintrite patches 5mg</t>
  </si>
  <si>
    <t>Nitroglycerin 5mg/25mg</t>
  </si>
  <si>
    <t>Hydralazine 20mg Injection</t>
  </si>
  <si>
    <t xml:space="preserve">Indapamide Hemihydrate 2.5 mg </t>
  </si>
  <si>
    <t>Irbisartan+Hydrochlorothaizide 150/12.5mg</t>
  </si>
  <si>
    <t>Irbisartan+Hydrochlorothaizide 300/25mg</t>
  </si>
  <si>
    <t xml:space="preserve">Isocorbide Dinitrate 5mg (Sublingual) OR Glyceryl Trinitrate </t>
  </si>
  <si>
    <t>Isosorbide Dinitrate 10mg</t>
  </si>
  <si>
    <t>Isosorbide Dinitrate 10mg/10ml</t>
  </si>
  <si>
    <t xml:space="preserve">Isosorbide Mononitrate 20mg </t>
  </si>
  <si>
    <t>Labetalol 50mg Injection</t>
  </si>
  <si>
    <t>Lisinopril (As Dihydrate) 10mg</t>
  </si>
  <si>
    <t xml:space="preserve">Losartan Potassium 50 mg </t>
  </si>
  <si>
    <t>Losartan Potassium 50 mg + Hydrochlorthiazide 12.5mg</t>
  </si>
  <si>
    <t>Methyldopa 250mg</t>
  </si>
  <si>
    <t>Tablet</t>
  </si>
  <si>
    <t>Nebivolol 2.5mg</t>
  </si>
  <si>
    <t>Nebivolol 5mg</t>
  </si>
  <si>
    <t>Nebivolol 10mg</t>
  </si>
  <si>
    <t>Metoprolol 100mg</t>
  </si>
  <si>
    <t xml:space="preserve">Metoprolol Tartrate 5 mg </t>
  </si>
  <si>
    <t>Nicorandil 10mg</t>
  </si>
  <si>
    <t xml:space="preserve">Nifedipine 10mg </t>
  </si>
  <si>
    <t>Nifedipine 20mg Retard</t>
  </si>
  <si>
    <t>Nifedipine 30mg/60mg LA</t>
  </si>
  <si>
    <t>Prindopril 4mg tab</t>
  </si>
  <si>
    <t>Prindopril 4mg+Amlodipine 10mg</t>
  </si>
  <si>
    <t>Propranolol 10mg</t>
  </si>
  <si>
    <t>Propranolol 40mg</t>
  </si>
  <si>
    <t>Ramipril 2.5</t>
  </si>
  <si>
    <t>Ramipril 5mg</t>
  </si>
  <si>
    <t>Rosuvastatin 10mg</t>
  </si>
  <si>
    <t>Rosuvastatin 5mg</t>
  </si>
  <si>
    <t>Simvastatin 10mg</t>
  </si>
  <si>
    <t>Simvastatin 20mg</t>
  </si>
  <si>
    <t>Trimetazidin Dihydrochloride 20mg and 35mg</t>
  </si>
  <si>
    <t>Valsartan 80 mg</t>
  </si>
  <si>
    <t>Verapamil 240mg SR</t>
  </si>
  <si>
    <t>Verapamil 80mg</t>
  </si>
  <si>
    <t>(J) Drugs Used for Migraine</t>
  </si>
  <si>
    <t>Betahistine Di-Hydrochloride 8mg</t>
  </si>
  <si>
    <t>Betahistine Di-Hydrochloride 16mg</t>
  </si>
  <si>
    <t>Pizotifin 0.25mg/5ml</t>
  </si>
  <si>
    <t>(K) Anti-Coagulants:</t>
  </si>
  <si>
    <t>Enoxaprin (Low mol Wt.Heparin) 20mg</t>
  </si>
  <si>
    <t>Enoxaprin (Low mol Wt.Heparin) 40mg</t>
  </si>
  <si>
    <t>Enoxaprin (Low mol Wt.Heparin) 60mg</t>
  </si>
  <si>
    <t>Enoxaprin (Low mol Wt.Heparin) 80mg</t>
  </si>
  <si>
    <t>Heparin 5000 IU</t>
  </si>
  <si>
    <t>Streptokinase 1.5MIU</t>
  </si>
  <si>
    <t>Warfarin Sod. 5mg</t>
  </si>
  <si>
    <t>Rivaroxaban 15mg</t>
  </si>
  <si>
    <t>Rivaroxaban 10mg</t>
  </si>
  <si>
    <t>(L) Clotting Agents:</t>
  </si>
  <si>
    <t>Tranexamic Acid 250mg/5ml</t>
  </si>
  <si>
    <t>Cap/Tab</t>
  </si>
  <si>
    <t>Tranexamic Acid 250mg</t>
  </si>
  <si>
    <t>Tranexamic Acid 500mg</t>
  </si>
  <si>
    <t>(M) Analgesics/Antipyretics/Anti-Inflammatory</t>
  </si>
  <si>
    <t>Celecoxib 200mg</t>
  </si>
  <si>
    <t>Diclofenac Potassium 50mg</t>
  </si>
  <si>
    <t>Diclofenac sodium75+Misoprostol 200mcg</t>
  </si>
  <si>
    <t xml:space="preserve">Misoprostol 200mcg </t>
  </si>
  <si>
    <t>Diclofenac sodium 50mg+Misoprostol 200mcg</t>
  </si>
  <si>
    <t>Gel</t>
  </si>
  <si>
    <t>Diclofenac Sod.Gel</t>
  </si>
  <si>
    <t>Methyal Salicylate Balm</t>
  </si>
  <si>
    <t>Cream</t>
  </si>
  <si>
    <t>Capsaicin</t>
  </si>
  <si>
    <t>Diclofenac Sodium 75mg/3ml</t>
  </si>
  <si>
    <t>Tab/Cap</t>
  </si>
  <si>
    <t>Diclofenac Sodium 50mg</t>
  </si>
  <si>
    <t>Flurbiprofen 100mg</t>
  </si>
  <si>
    <t>Flurbiprofen  Gel</t>
  </si>
  <si>
    <t>Ibuprofen 100mg/5ml</t>
  </si>
  <si>
    <t>Ibuprofen 200mg +Pseudoephedrine 30mg</t>
  </si>
  <si>
    <t>Paracetamol 120mg +Chlorpheniramine Maleate 1MG/5ML</t>
  </si>
  <si>
    <t>Ibuprofen 200mg</t>
  </si>
  <si>
    <t>Ibuprofen 400mg</t>
  </si>
  <si>
    <t>Indomethacin 200mcg/ml</t>
  </si>
  <si>
    <t>Indomethacin 25mg</t>
  </si>
  <si>
    <t>Ketarolac 10mg</t>
  </si>
  <si>
    <t>Leflonamide 20mg</t>
  </si>
  <si>
    <t xml:space="preserve">Mefenamic Acid 250mg </t>
  </si>
  <si>
    <t>Mefenamic Acid 500mg</t>
  </si>
  <si>
    <t>Nalbuphin HCL 10mg/ml</t>
  </si>
  <si>
    <t>Naproxin Sodium 250mg</t>
  </si>
  <si>
    <t>Naproxin Sodium 550mg</t>
  </si>
  <si>
    <t>Nimesulide 100mg</t>
  </si>
  <si>
    <t>Orphenadine 35mg+ Paracetamol 450mg</t>
  </si>
  <si>
    <t>Orphenadine 50mg+ Paracetamol 650mg</t>
  </si>
  <si>
    <t>Paracetamol 50mg Drops</t>
  </si>
  <si>
    <t>Paracetamol 500mg+Cafeine65mg</t>
  </si>
  <si>
    <t>Paracetamol Infusion/inj 1000mg/100ml</t>
  </si>
  <si>
    <t>Paracetamol 120mg/5ml</t>
  </si>
  <si>
    <t>Paracetamol 500mg</t>
  </si>
  <si>
    <t>Paracetamol DS 250mg/5ml</t>
  </si>
  <si>
    <t>Paracetamol325mg,phenylpropanolamine12.5mg,CPM</t>
  </si>
  <si>
    <t>Paracetamol325mg/15ml,phenylpropanolamine,CPM</t>
  </si>
  <si>
    <t xml:space="preserve">Piroxiam20mg,cyclodextrin 20mg </t>
  </si>
  <si>
    <t>Piroxiam20mg,cyclodextrin 20mg &amp; Tizanidine 2mg</t>
  </si>
  <si>
    <t>Piroxicam 20mg</t>
  </si>
  <si>
    <t>Tizanidine2mg</t>
  </si>
  <si>
    <t>Tizanidine 4mg</t>
  </si>
  <si>
    <t>Tramadol HCL 100mg</t>
  </si>
  <si>
    <t>cap</t>
  </si>
  <si>
    <t>Tramadol HCL 50 mg</t>
  </si>
  <si>
    <t>Trypsin &amp; Chymotrypsin 100,000 Units</t>
  </si>
  <si>
    <t>(N) Anti-Convulasants:</t>
  </si>
  <si>
    <t>Carbamazepine 100mg/ml</t>
  </si>
  <si>
    <t>Carbamazepine 200mg</t>
  </si>
  <si>
    <t>Clobazam 10mg</t>
  </si>
  <si>
    <t>Clonazepam 0.5mg / 2mg Tab</t>
  </si>
  <si>
    <t>Clonazepam Drops</t>
  </si>
  <si>
    <t>Divalprex Sodium 250mg</t>
  </si>
  <si>
    <t>Divalprex Sodium 500mg</t>
  </si>
  <si>
    <t>Duloxetine 30mg</t>
  </si>
  <si>
    <t xml:space="preserve">Duloxetine 90mg  </t>
  </si>
  <si>
    <t>Lithium Carbonate 400mg</t>
  </si>
  <si>
    <t>Hexidyl/Benhexol</t>
  </si>
  <si>
    <t>Sodium Valporate 500mg injection</t>
  </si>
  <si>
    <t>Phenytoin 100mg</t>
  </si>
  <si>
    <t>Quetiapine 100mg</t>
  </si>
  <si>
    <t>Phenytoin 250mg</t>
  </si>
  <si>
    <t>Levetiracetam 250mg Tablet</t>
  </si>
  <si>
    <t>Levetiracetam 500mg Tablet</t>
  </si>
  <si>
    <t>Levetiracetam 100mg/5ml syp</t>
  </si>
  <si>
    <t>Ropinirole 0.25mg</t>
  </si>
  <si>
    <t>Ropinirole 1mg</t>
  </si>
  <si>
    <t>Sodium Valproate equivalent to valproic Acid 250mg</t>
  </si>
  <si>
    <t>Citicoline 250mg</t>
  </si>
  <si>
    <t>Citicoline 1g</t>
  </si>
  <si>
    <t>Topiramate 25mg</t>
  </si>
  <si>
    <t>Topiramate 50mg</t>
  </si>
  <si>
    <t>(O) Hypnotics/Sedative/Anxiolytic</t>
  </si>
  <si>
    <t>Alprazolam 0.5mg</t>
  </si>
  <si>
    <t>Bromazepam 3mg</t>
  </si>
  <si>
    <t>Buspirone HCL 5mg</t>
  </si>
  <si>
    <t>Chlorpromazine 25mg</t>
  </si>
  <si>
    <t>Chlorpromazine 25mg/ml, 2ml Amp</t>
  </si>
  <si>
    <t>Clozapine 25mg Tablet</t>
  </si>
  <si>
    <t>Clozapine 100mg tab</t>
  </si>
  <si>
    <t>Diazepam 10mg/2ml</t>
  </si>
  <si>
    <t xml:space="preserve">Diazepam 5mg/10mg </t>
  </si>
  <si>
    <t>Haloperidol 5mg</t>
  </si>
  <si>
    <t>Haloperidol 5mg/ml</t>
  </si>
  <si>
    <t>Imipramine HCL 25mg</t>
  </si>
  <si>
    <t>Midazolam 5mg/ml</t>
  </si>
  <si>
    <t>Midazolam 7.5 mg</t>
  </si>
  <si>
    <t>Phenobarbitone 30mg</t>
  </si>
  <si>
    <t>Risperidone 1mg</t>
  </si>
  <si>
    <t>Risperidone 2mg</t>
  </si>
  <si>
    <t>(P) Anti-Depressants/Psychostimulants</t>
  </si>
  <si>
    <t>Amitryptyline HCL 25mg</t>
  </si>
  <si>
    <t>Chlorpromazine HCI 25mg/5ml</t>
  </si>
  <si>
    <t>Citalopram 20mg</t>
  </si>
  <si>
    <t>Clomipramine HCI 10mg</t>
  </si>
  <si>
    <t>Clomipramine HCI 25mg</t>
  </si>
  <si>
    <t>Dothiapin 25 mg</t>
  </si>
  <si>
    <t>Dothiapin 75mg</t>
  </si>
  <si>
    <t>Escitalopram 10 mg</t>
  </si>
  <si>
    <t>Escitalopram 5 mg</t>
  </si>
  <si>
    <t>Fluoxetine HCL 20mg</t>
  </si>
  <si>
    <t>Fluvoxamine Maleate 50mg</t>
  </si>
  <si>
    <t>Paroxetine HCL 20 mg</t>
  </si>
  <si>
    <t>Sertraline HCL 50mg</t>
  </si>
  <si>
    <t>(Q) Anti-Parkinsonism</t>
  </si>
  <si>
    <t>Amantadine Sulphate 100mg</t>
  </si>
  <si>
    <t>Levodopa 250mg+Carbidopa 25mg</t>
  </si>
  <si>
    <t>Memantine 10mg</t>
  </si>
  <si>
    <t>Procyclidine 5mg</t>
  </si>
  <si>
    <t>(R) Anti-Histamines</t>
  </si>
  <si>
    <t>Cetrizine 10mg</t>
  </si>
  <si>
    <t>Cetrizine 10mg/5ml</t>
  </si>
  <si>
    <t>Chlorpheniramine Maleate 4mg</t>
  </si>
  <si>
    <t>Cinnarizine 25mg</t>
  </si>
  <si>
    <t>Clemastine 1mg</t>
  </si>
  <si>
    <t>Desloratadine 5mg</t>
  </si>
  <si>
    <t>Ebastine 10mg</t>
  </si>
  <si>
    <t>Fexofenadine 120mg</t>
  </si>
  <si>
    <t>Fexofenadine 180mg</t>
  </si>
  <si>
    <t>Fexofenadine 60mg</t>
  </si>
  <si>
    <t>Fexofenadine+Pseudoephedrine</t>
  </si>
  <si>
    <t>Hydroxyzine HCL 10mg</t>
  </si>
  <si>
    <t>Levocetrizine 5mg</t>
  </si>
  <si>
    <t>Loratadine 10mg</t>
  </si>
  <si>
    <t>Loratadine 5mg/5ml</t>
  </si>
  <si>
    <t>Pheniramine Maleate 15mg/5ml OR Mebhydroline OR Chlorpheniramine Maleate</t>
  </si>
  <si>
    <t>Pheniramine Maleate 22.7mg/ml, 2ml Amp</t>
  </si>
  <si>
    <t>Pheniramine Maleate 25mg</t>
  </si>
  <si>
    <t>Desloratadine 2.5mg/5ml</t>
  </si>
  <si>
    <t>(S) Neurotonics</t>
  </si>
  <si>
    <t xml:space="preserve">Buflomedil HCL 150mg </t>
  </si>
  <si>
    <t>Buflomedil HCL 300mg</t>
  </si>
  <si>
    <t>Co-Dergocrine Mesylate</t>
  </si>
  <si>
    <t>Co-Dergocrine Mesylate 1.5mg</t>
  </si>
  <si>
    <t>Nimodipine 30mg</t>
  </si>
  <si>
    <t>Piracetam 1 gm/5ml</t>
  </si>
  <si>
    <t>Piracetam 800mg</t>
  </si>
  <si>
    <t>Pyritinol 100mg/5ml</t>
  </si>
  <si>
    <t>(T) Drugs Acting on Ear</t>
  </si>
  <si>
    <t>Chloramphenicol 1% Ear Drops</t>
  </si>
  <si>
    <t>Gentamycine 0.3% Ear drops</t>
  </si>
  <si>
    <t>Ofloxacin 0.3% Ear Drops</t>
  </si>
  <si>
    <t>Ofloxacin 0.6% Ear Drops</t>
  </si>
  <si>
    <t>Soda Glycerine Ear Drops</t>
  </si>
  <si>
    <t>Tobramycin 0.3% Ear Drop</t>
  </si>
  <si>
    <t>Tobramycin 0.3% + Dexamethasone 0.1%</t>
  </si>
  <si>
    <t>Sprays</t>
  </si>
  <si>
    <t>Triamcinolone 5mcg/Act</t>
  </si>
  <si>
    <t>Triamcinolone Acetonide 1mg, Neomycine 2.5mg, Gramicidin 0.25mg, Nystatin 100,000 Units</t>
  </si>
  <si>
    <t>(U) Drugs Acting on Nasopharynx</t>
  </si>
  <si>
    <t xml:space="preserve">Azelastine HCL 0.1% Nasal Spray </t>
  </si>
  <si>
    <t xml:space="preserve">Spray </t>
  </si>
  <si>
    <t>Beclomethasone 50mcg Nasal Spray</t>
  </si>
  <si>
    <t xml:space="preserve">Cromoglycate Sodium 4% Nasal Spray </t>
  </si>
  <si>
    <t>Flunisolide 0.025% Nasal Spray</t>
  </si>
  <si>
    <t>Phenylephrine 0.5% Nasal Drops</t>
  </si>
  <si>
    <t>Xylometazoline / Oxymetazoline Nasal Drops</t>
  </si>
  <si>
    <t>(V) Drugs Acting on Endocrine/Female System</t>
  </si>
  <si>
    <t>Bromocriptine Mesylate 2.5 mg</t>
  </si>
  <si>
    <t>Carbimazol 5mg</t>
  </si>
  <si>
    <t>Clomiphene Citrate 50mg</t>
  </si>
  <si>
    <t>Cyproterone (Acetate) 50mg</t>
  </si>
  <si>
    <t>Cyproterone Acetate 2mg+Ethinylestradiol 35 mcg</t>
  </si>
  <si>
    <t xml:space="preserve">Dydrogesteron 10mg </t>
  </si>
  <si>
    <t>Danazole 100mg</t>
  </si>
  <si>
    <t>Dinoprostone 3mg</t>
  </si>
  <si>
    <t xml:space="preserve">Estradiol Valerate 2mg+Norgestrol 0.5mg </t>
  </si>
  <si>
    <t>Estrogen Conjugated 0.62mg</t>
  </si>
  <si>
    <t>Hydroxyprogesterone Caproate 250mg/ml</t>
  </si>
  <si>
    <t xml:space="preserve">Levonorgestril 1.5mg Ethinyloestradiol 0.03mg </t>
  </si>
  <si>
    <t>MedroxyProgesterone</t>
  </si>
  <si>
    <t xml:space="preserve">Estradiol Valerate+Progesteron inj </t>
  </si>
  <si>
    <t>Methylergometrine 0.2mg/ml</t>
  </si>
  <si>
    <t>Norethistrone 5mg</t>
  </si>
  <si>
    <t>Oestradiol Valerate 2mg</t>
  </si>
  <si>
    <t>Oxytocin 5MIU</t>
  </si>
  <si>
    <t>Testosterone Oenanthate 100mg</t>
  </si>
  <si>
    <t>Testosterone Oenanthate 250mg</t>
  </si>
  <si>
    <t>Betamethasone Sod. 4mg/ml</t>
  </si>
  <si>
    <t>Strontium Ranelate 2mg Sachet</t>
  </si>
  <si>
    <t>Levo Thyroxine 50mg</t>
  </si>
  <si>
    <t>Thyroxine 50mg</t>
  </si>
  <si>
    <t>(W) Corticosteroids</t>
  </si>
  <si>
    <t>Betamethasone Sod. Phosphate 0.5mg</t>
  </si>
  <si>
    <t>Prednisolone 5mg</t>
  </si>
  <si>
    <t xml:space="preserve">Dexamethasone Sod. Phosphate 4mg/ml 1ml </t>
  </si>
  <si>
    <t>Hydrocotisone 100mg</t>
  </si>
  <si>
    <t>Hydrocotisone 250mg</t>
  </si>
  <si>
    <t>Hydrocotisone 500mg</t>
  </si>
  <si>
    <t>Methylprednisolone Acetate 40mg/ml</t>
  </si>
  <si>
    <t>Triamcinolone Acetonide 40mg</t>
  </si>
  <si>
    <t>(X) Anabolics</t>
  </si>
  <si>
    <t>Alendronate Sodium 10mg</t>
  </si>
  <si>
    <t>Alendronate Sodium 70mg</t>
  </si>
  <si>
    <t>(Y) Drugs Acting on Genito Urinary System/Diuretics &amp; Blood Alkalizers.</t>
  </si>
  <si>
    <t>Allopurinol 100mg</t>
  </si>
  <si>
    <t>Allopurinol 300mg</t>
  </si>
  <si>
    <t>Citric acid+sod Bicarbonate+tartaric acid</t>
  </si>
  <si>
    <t>Sodium Acid Citrate 1.315g/5ml</t>
  </si>
  <si>
    <t>Doxazine Mesylate 2 mg</t>
  </si>
  <si>
    <t>Flavoxate HCL 200mg</t>
  </si>
  <si>
    <t>Frusemide 20mg/2ml</t>
  </si>
  <si>
    <t>Frusemide 40mg</t>
  </si>
  <si>
    <t>Frusemide 40mg, Amiloride HCL 5mg.</t>
  </si>
  <si>
    <t>Pipemedic Acid 400mg</t>
  </si>
  <si>
    <t>Potassium Chloride 500mg</t>
  </si>
  <si>
    <t>Spironolactone,50 mg(Frusemide or Furosemide,20 mg)</t>
  </si>
  <si>
    <t>Spironolactone,50 mg(Frusemide or Furosemide,40 mg)</t>
  </si>
  <si>
    <t>Spiranolactone 100mg</t>
  </si>
  <si>
    <t>Tamsulosin 0.4mg</t>
  </si>
  <si>
    <t>Dutasteride + Tamsulosin</t>
  </si>
  <si>
    <t>Tolterodine 2 mg</t>
  </si>
  <si>
    <t>Terazosin 2mg</t>
  </si>
  <si>
    <t>Terazosin 5mg</t>
  </si>
  <si>
    <t>Febuxostate 40mg</t>
  </si>
  <si>
    <t>Febuxostate 80mg</t>
  </si>
  <si>
    <t>(Z) Vaginal Preparations/Anti-Fungals</t>
  </si>
  <si>
    <t xml:space="preserve">Clindamycin Phosphate 2% </t>
  </si>
  <si>
    <t>Soln</t>
  </si>
  <si>
    <t xml:space="preserve">Clotrimazole 1% </t>
  </si>
  <si>
    <t>Clotrimazole 1% Vaginal</t>
  </si>
  <si>
    <t>Clotrimazole Vaginal Pessery 500mg</t>
  </si>
  <si>
    <t>Fluconazole 150mg</t>
  </si>
  <si>
    <t>Griseofulvin 500mg</t>
  </si>
  <si>
    <t>Itraconazol 100mg</t>
  </si>
  <si>
    <t>Ketoconazol 200mg</t>
  </si>
  <si>
    <t>Methylergometrine Hydrogen Maleate 0.125mg</t>
  </si>
  <si>
    <t>Miconazol 2% oral gel</t>
  </si>
  <si>
    <t>Nystatin 100,000 Units/ml</t>
  </si>
  <si>
    <t xml:space="preserve">Cream </t>
  </si>
  <si>
    <t xml:space="preserve">Terbinafine HCL 1% </t>
  </si>
  <si>
    <t>Terbinafine 125mg (as HCL)</t>
  </si>
  <si>
    <t>(AA) Antibiotics</t>
  </si>
  <si>
    <t>Amikacin 100mg</t>
  </si>
  <si>
    <t>Amikacin 250mg</t>
  </si>
  <si>
    <t>Amikacin 500mg</t>
  </si>
  <si>
    <t>Amoxycillin 1000mg, Clavulanic Acid 200mg(1200mg)</t>
  </si>
  <si>
    <t>Amoxycillin 400mg, Clavulanic Acid 57mg/5ml (457mg)</t>
  </si>
  <si>
    <t>Amoxycillin 125mg, Clavulanic Acid 31mg/5ml (156mg)</t>
  </si>
  <si>
    <t>susp</t>
  </si>
  <si>
    <t xml:space="preserve">Amoxycillin 125mg/5ml </t>
  </si>
  <si>
    <t>Amoxycillin 250mg/5ml</t>
  </si>
  <si>
    <t>Amoxycillin 250mg + Clavulanic Acid 125mg(375mg)</t>
  </si>
  <si>
    <t>Amoxycillin 250mg</t>
  </si>
  <si>
    <t>Amoxycillin 500mg</t>
  </si>
  <si>
    <t>Amoxycillin 250mg,clavulanic acid 62.5mg/5ml(312.5mg)</t>
  </si>
  <si>
    <t>Amoxycillin 500mg, Clavulanic Acid 100mg (600mg)</t>
  </si>
  <si>
    <t>Amoxycillin 500mg, Clavulanic Acid 125mg(625mg)</t>
  </si>
  <si>
    <t>Amoxycillin 875mg,clavulanic acid 125mg(1000mg)</t>
  </si>
  <si>
    <t>Amoxycilline 500mg</t>
  </si>
  <si>
    <t>Ampicillin 125+Cloxacillin 125</t>
  </si>
  <si>
    <t>syp</t>
  </si>
  <si>
    <t>Ampicillin 125mg/5ml</t>
  </si>
  <si>
    <t>Ampicillin 250+Cloxacillin 250</t>
  </si>
  <si>
    <t>Ampicillin 500mg</t>
  </si>
  <si>
    <t>Ampicillin 250mg</t>
  </si>
  <si>
    <t>Azithromycin 200 mg / 5ml</t>
  </si>
  <si>
    <t>Azithromycin 250 mg</t>
  </si>
  <si>
    <t>Azithromycin 500 mg</t>
  </si>
  <si>
    <t>Aztreonam 500mg</t>
  </si>
  <si>
    <t>Benzathine Penicilline 0.6 miu</t>
  </si>
  <si>
    <t>Benzathine Penicilline 1.2 miu</t>
  </si>
  <si>
    <t>Benzyl Penicilline 500,000 Units</t>
  </si>
  <si>
    <t>Benzyl Penicillin 10,00,000 Units</t>
  </si>
  <si>
    <t>Cefaclor 250mg</t>
  </si>
  <si>
    <t>Cefaclor 125mg/5ml</t>
  </si>
  <si>
    <t>Cefaclor 250mg/5ml</t>
  </si>
  <si>
    <t>Cefaclor 50mg/ml</t>
  </si>
  <si>
    <t>Cefadroxil 500 mg</t>
  </si>
  <si>
    <t>Cefazolin 500mg</t>
  </si>
  <si>
    <t>Cefazolin 1gm</t>
  </si>
  <si>
    <t>Cefepime HCL 500 mg</t>
  </si>
  <si>
    <t>Cefepime HCL 1000mg</t>
  </si>
  <si>
    <t>Cefixime 100mg / 5ml</t>
  </si>
  <si>
    <t>Cefixime 200 mg / 5ml</t>
  </si>
  <si>
    <t>Cefixime 400 mg</t>
  </si>
  <si>
    <t>Cefoperazone + Salbactum 1gm</t>
  </si>
  <si>
    <t>Cefotaxime 250mg</t>
  </si>
  <si>
    <t>Cefotaxime 500mg</t>
  </si>
  <si>
    <t>Cefotaxime 1000mg</t>
  </si>
  <si>
    <t>Ceftazidime 250mg</t>
  </si>
  <si>
    <t>Ceftazidime 500mg</t>
  </si>
  <si>
    <t>Ceftriaxone 250mg</t>
  </si>
  <si>
    <t>Cefuroxime 0.75g</t>
  </si>
  <si>
    <t>Cefuroxime 1.5gm</t>
  </si>
  <si>
    <t>Cefuroxime Axetil 125mg/5ml</t>
  </si>
  <si>
    <t>Cefuroxime Axetil 250 mg</t>
  </si>
  <si>
    <t>Cephalexin 125mg/5ml</t>
  </si>
  <si>
    <t>Cephalexin 500mg cap</t>
  </si>
  <si>
    <t>Cephradine 125mg/5ml</t>
  </si>
  <si>
    <t>Cephradine 250mg/5ml</t>
  </si>
  <si>
    <t>Cephradine 500mg</t>
  </si>
  <si>
    <t xml:space="preserve">Cephradine 500mg </t>
  </si>
  <si>
    <t>Chloramphenicol 1gm</t>
  </si>
  <si>
    <t>Ciprofloxacin 250mg</t>
  </si>
  <si>
    <t>Ciprofloxacin 500mg</t>
  </si>
  <si>
    <t>Ciprofloxacin100mg/50ml</t>
  </si>
  <si>
    <t xml:space="preserve">Ciprofloxacin 250mg </t>
  </si>
  <si>
    <t>Clarithromycin 250mg</t>
  </si>
  <si>
    <t>Clarithromycin 500mg</t>
  </si>
  <si>
    <t xml:space="preserve">Clarithromycin HCL 125mg/5ml </t>
  </si>
  <si>
    <t>Clindamycin HCL 150mg</t>
  </si>
  <si>
    <t>Doxycycline 100mg</t>
  </si>
  <si>
    <t>Erythromycin 250mg</t>
  </si>
  <si>
    <t>Erythromycin 500mg</t>
  </si>
  <si>
    <t>Fusidic acid 250mg</t>
  </si>
  <si>
    <t>Gentamycin 40mg</t>
  </si>
  <si>
    <t>Gentamycin 80mg</t>
  </si>
  <si>
    <t>Imipenem250mg, Cilastatin (Na) 500mg</t>
  </si>
  <si>
    <t>Levofloxacin 200mg</t>
  </si>
  <si>
    <t>Levofloxacin 250mg</t>
  </si>
  <si>
    <t>Levofloxacin 500mg</t>
  </si>
  <si>
    <t>Lincomycin 500mg</t>
  </si>
  <si>
    <t>Lincomycin 600mg (Activity) 2ml</t>
  </si>
  <si>
    <t>Meropenam 500mg inj</t>
  </si>
  <si>
    <t>Moxifloxacin inj 500mg</t>
  </si>
  <si>
    <t>Moxifloxacin 400mg</t>
  </si>
  <si>
    <t>Nalidixic Acid 30mg/5ml</t>
  </si>
  <si>
    <t>Ofloxacin 200mg</t>
  </si>
  <si>
    <t>Ofloxacin 400mg</t>
  </si>
  <si>
    <t>Piperacillin +Tazabactum 4.5 gm</t>
  </si>
  <si>
    <t>Sparfloxacin 100mg</t>
  </si>
  <si>
    <t>Tobramycin 20mg</t>
  </si>
  <si>
    <t>Tobramycin 80mg</t>
  </si>
  <si>
    <t>Trimethoprim 160mg, Sulphamethoxazole 800mg</t>
  </si>
  <si>
    <t>Trimethosprim 401mg, Sulphamethoxzole 200mg/5ml</t>
  </si>
  <si>
    <t xml:space="preserve">Inj </t>
  </si>
  <si>
    <t xml:space="preserve">Vancomycin HCL 500mg </t>
  </si>
  <si>
    <t xml:space="preserve">Vancomycin HCL1000mg </t>
  </si>
  <si>
    <t>Linezolid 600mg</t>
  </si>
  <si>
    <t>(AB) ANTI - TUBERCULOSIS</t>
  </si>
  <si>
    <t>Ethambutol 400mg, INH 150mg Tab</t>
  </si>
  <si>
    <t>Ethambutol 400mg</t>
  </si>
  <si>
    <t>Ethionamide 250 mg</t>
  </si>
  <si>
    <t>Ethmbutol HCI 300mg, INH 75mg Rifampicin 150mg</t>
  </si>
  <si>
    <t>Isoniazid</t>
  </si>
  <si>
    <t>Isoniazid 100mg</t>
  </si>
  <si>
    <t>Pyrazinamide 500mg</t>
  </si>
  <si>
    <t>Rifampicin 150mg</t>
  </si>
  <si>
    <t>Ethambutol 225mg,  Isoniazid 60mg, Rifampicin 120mg, Pyrazinamide 300mg; tab.</t>
  </si>
  <si>
    <t>Rifampicin 150mg + Isoniazid 75mg + Pyrazinamide 400mg + Ethambutol 275mg</t>
  </si>
  <si>
    <t>Rifampicin 2%</t>
  </si>
  <si>
    <t>Rifampicin 300 mg</t>
  </si>
  <si>
    <t>Rifampicin 450mg</t>
  </si>
  <si>
    <t>Pyrazinamide400mg,INH 75mg,Rifampicin 150mg</t>
  </si>
  <si>
    <t>Streptomycin 1gm</t>
  </si>
  <si>
    <t>(AC) ANTIMALARIALS</t>
  </si>
  <si>
    <t>Artemether 40 mg /lumefantrin240</t>
  </si>
  <si>
    <t>Arthemether 80 mg / ml</t>
  </si>
  <si>
    <t>Satche</t>
  </si>
  <si>
    <t>Dihydroartemisinin 15mg &amp; Piperaquine phosphate 120mg</t>
  </si>
  <si>
    <t>Lumefantrin 120mg,Artemether20mg</t>
  </si>
  <si>
    <t>Chloroquine Sulphate/Phosphate 250mg</t>
  </si>
  <si>
    <t>Chloroquine Sulphate/Phosphate eq to 40mg/ml base 5ml Amp</t>
  </si>
  <si>
    <t xml:space="preserve">Hydroxychloroquine 200mg </t>
  </si>
  <si>
    <t>Chloroquine Sulphate/Phosphate eq to 50mg/5ml base</t>
  </si>
  <si>
    <t xml:space="preserve">Quinine Bisulphate 300 mg </t>
  </si>
  <si>
    <t>Sulfadoxine 500mg + Pyrimethamine 25mg</t>
  </si>
  <si>
    <t>Sulphadoxine 500mg + Pyrimethamine 25mg/5ml</t>
  </si>
  <si>
    <t>(AD) ANTI - DIABETICS</t>
  </si>
  <si>
    <t>Glibenclamide 5mg</t>
  </si>
  <si>
    <t>Gliclazide 30mg MR</t>
  </si>
  <si>
    <t>Gliclazide 60mg MR</t>
  </si>
  <si>
    <t>Gliclazide 80mg</t>
  </si>
  <si>
    <t>Gliclazide 80mg,Metformin 500mg</t>
  </si>
  <si>
    <t xml:space="preserve">Glimepiride 4 mg </t>
  </si>
  <si>
    <t>Glimepiride 2 mg</t>
  </si>
  <si>
    <t>Glimipride 2mg,Metformin 500mg</t>
  </si>
  <si>
    <t>Insulin 70/30 (Recombinent DNA Origin)</t>
  </si>
  <si>
    <t>Insulin 75/25 (Recombinent DNA Origin)</t>
  </si>
  <si>
    <t>Insulin NPH (Isophane Insuline) 100 Units/ml</t>
  </si>
  <si>
    <t>Insulin R Plain 100 Units/ml</t>
  </si>
  <si>
    <t>Metformin 250mg</t>
  </si>
  <si>
    <t>Metformin 500mg</t>
  </si>
  <si>
    <t>Metformin 850mg</t>
  </si>
  <si>
    <t>Metformin 1000mg</t>
  </si>
  <si>
    <t>Pioglitazone 15mg,Metformin 500mg</t>
  </si>
  <si>
    <t>Pioglitazone 45mg</t>
  </si>
  <si>
    <t>Pioglitazone+Glimepride 30/2mg</t>
  </si>
  <si>
    <t>Pioglitazone+Glimepride 30/4mg</t>
  </si>
  <si>
    <t>Pioglitazone+Glimepride15/2mg</t>
  </si>
  <si>
    <t>Pioglitazone30mg</t>
  </si>
  <si>
    <t>Vidagliptin + Metformin 50/500mg</t>
  </si>
  <si>
    <t>Vidagliptin + Metformin 50/850mg</t>
  </si>
  <si>
    <t>Vidagliptin + Metformin 50/1000mg</t>
  </si>
  <si>
    <t>Vildagliptin 50mg</t>
  </si>
  <si>
    <t>Sitagliptin + Metformin 50/1000mg</t>
  </si>
  <si>
    <t>Sitagliptin + Metformin 50/500mg</t>
  </si>
  <si>
    <t>(AE) VITAMINS/MINERALS/HAEMATINICS</t>
  </si>
  <si>
    <t>Alfacalcidol 0.5mcg</t>
  </si>
  <si>
    <t>Calcium Gluconate 10ml</t>
  </si>
  <si>
    <t>Calcium Gluconate OR Calcium Lactate OR Calcium Phosphate OR Calcium Carbonate</t>
  </si>
  <si>
    <t>Calcium phosphate210mg/5ml,calcitriol350mg/5ml</t>
  </si>
  <si>
    <t>Multivitamin Drops</t>
  </si>
  <si>
    <t>Calcium Vit - D ,B6&amp;C</t>
  </si>
  <si>
    <t>Calcium+vitamin D</t>
  </si>
  <si>
    <t>Cholecalciferol (Vit - D3) equal to 5mg/ml (Amp)</t>
  </si>
  <si>
    <t>Ferrous Sulphate with Folic Acid OR Ferrous Fumerate with Folic Acid</t>
  </si>
  <si>
    <t>Folic Acid 5mg</t>
  </si>
  <si>
    <t>Ferrous Sulphate/Ferrous Gluconate</t>
  </si>
  <si>
    <t>Gabapentine 300mg</t>
  </si>
  <si>
    <t>Gabapentine100mg</t>
  </si>
  <si>
    <t>Gabapentine +Mecobalamine</t>
  </si>
  <si>
    <t>Glucosamine,Chondroitin</t>
  </si>
  <si>
    <t>Iron polmaltose complex plain</t>
  </si>
  <si>
    <t xml:space="preserve">Iron Polymaltose Complex </t>
  </si>
  <si>
    <t>Iron Polymaltose Complex 100 mg, Folic Acid 0.35 mg</t>
  </si>
  <si>
    <t>Iron Sucrose 20 mg/ml</t>
  </si>
  <si>
    <t>Iron Protein</t>
  </si>
  <si>
    <t xml:space="preserve">Mecobalamine 500 mcg </t>
  </si>
  <si>
    <t>Mecobalamine 500 mcg/ml</t>
  </si>
  <si>
    <t>Multivitamin+Vit E</t>
  </si>
  <si>
    <t xml:space="preserve">Multivitamin </t>
  </si>
  <si>
    <t>Vitamin B1,B6,B12</t>
  </si>
  <si>
    <t>Multivitamin each 0.6ml Contains:- Vitamin A 5000units, Vitamin D 400 units, Vitamin B1 1mg &amp; Vitamin B2 1mg</t>
  </si>
  <si>
    <t>Ossein Mineral complex +Vit.D</t>
  </si>
  <si>
    <t>Ossein Mineral complex 400mg/5ml</t>
  </si>
  <si>
    <t>Ossein Mineral complex 800mg</t>
  </si>
  <si>
    <t>Pregabalin 75mg</t>
  </si>
  <si>
    <t>Pregabalin 100mg</t>
  </si>
  <si>
    <t>Pregabalin 150mg</t>
  </si>
  <si>
    <t>Pyridoxine 50mg</t>
  </si>
  <si>
    <t>Riboflavin (Vitamin B2):5mg, Thiamine HCl (Vitamin B1):100mg</t>
  </si>
  <si>
    <t>Saccharomyces 250mg</t>
  </si>
  <si>
    <t>Thiamine 10mg, Pyridoxine 100mg, Cyanocobalamine 1000mg/3ml</t>
  </si>
  <si>
    <t>Vitamin K Injection</t>
  </si>
  <si>
    <t>Vit - B - Complex each 15ml Contains:- Vitamin B1 3mg, Vitamin B2 3mg, Pyridoxine 2mg, &amp; Nicotinamide 23mg</t>
  </si>
  <si>
    <t xml:space="preserve">Zinc,Vitamin E,C Folic Acid &amp;B-Complex </t>
  </si>
  <si>
    <t>Vit.B1:100mg,VitB2:100mg,cyanocobalamin 50mcg</t>
  </si>
  <si>
    <t>Vitamin A 30,000 iu  + E-70 mg</t>
  </si>
  <si>
    <t>Vitamin C 500mg</t>
  </si>
  <si>
    <t xml:space="preserve">Vtamin E  400mg </t>
  </si>
  <si>
    <t>Vtamin E 200mg</t>
  </si>
  <si>
    <t>Zinc,B complex,Vit.C</t>
  </si>
  <si>
    <t>(AF) EXPECTORANTS/COUGH SUPPRESSANTS/ANTI - TUSSIVE/BRONCHOSPASM RELAXANTS</t>
  </si>
  <si>
    <t>Acefylline 125mg/5ml</t>
  </si>
  <si>
    <t>Acetylcysteine 3g</t>
  </si>
  <si>
    <t>Acefyline pipperacillin/DM</t>
  </si>
  <si>
    <t>Aminophylline 250mg/10ml</t>
  </si>
  <si>
    <t xml:space="preserve">Dextromethorphen Compund/Diphenhydramine </t>
  </si>
  <si>
    <t xml:space="preserve">Ammonium Chloride+Diphenhydramine </t>
  </si>
  <si>
    <t>Aminophylline 32mg, Diphenhydramine 8mg, Ammonium Chloride 30mg, Menthol 0.98mg, Alcohol 5% per 5ml</t>
  </si>
  <si>
    <t>soln</t>
  </si>
  <si>
    <t>Baclomethasone nubilzing solution</t>
  </si>
  <si>
    <t xml:space="preserve">Bambuterol HCL 20 mg </t>
  </si>
  <si>
    <t>Bambuterol HCL 20 mg,Montelukast 10mg</t>
  </si>
  <si>
    <t>Inh</t>
  </si>
  <si>
    <t>Beclomethasone 50mcg/100mcg Inhaler</t>
  </si>
  <si>
    <t xml:space="preserve">Beclomethasone Dipropionate 250 mcg </t>
  </si>
  <si>
    <t>Dextromethorphen Compund</t>
  </si>
  <si>
    <t>Ipratropium Bromide 40 mcg / Dose</t>
  </si>
  <si>
    <t>Montelukast 10mg</t>
  </si>
  <si>
    <t>Montelukast 5mg</t>
  </si>
  <si>
    <t>Pholcodine</t>
  </si>
  <si>
    <t>inh</t>
  </si>
  <si>
    <t>Salbutamol 100mg per Inhalation Pack of 200 Inhalations/Puffs</t>
  </si>
  <si>
    <t>Salbutamol 2mg</t>
  </si>
  <si>
    <t>Salbutamol 2mg/5ml Respirator</t>
  </si>
  <si>
    <t>Salbutamol 2mg/5ml</t>
  </si>
  <si>
    <t>solution</t>
  </si>
  <si>
    <t>Beclomethasone dipropionate 800mcg/2mL</t>
  </si>
  <si>
    <t>Beclomethasone Dipropionate 1000mcg +formoterol 6mcg</t>
  </si>
  <si>
    <t>Salmetrol + Fluticasone 25 mcg/250mcg</t>
  </si>
  <si>
    <t>Sulbutamol 100mcg, Beclomethasone Dipropionate 50mcg, 200 Inhalation</t>
  </si>
  <si>
    <t>Terbutaline 1.5mg/5ml</t>
  </si>
  <si>
    <t>Tab/inj</t>
  </si>
  <si>
    <t>Terbutaline Sulphate 2.5mg</t>
  </si>
  <si>
    <t>Theophylline 350mg</t>
  </si>
  <si>
    <t>Amm.Chloride,Sod.Citrate ,CPM,Menthol</t>
  </si>
  <si>
    <t>(AG) OPHTHALMIC PREPARATIONS</t>
  </si>
  <si>
    <t>Acetazolamide 250mg</t>
  </si>
  <si>
    <t xml:space="preserve">Oint </t>
  </si>
  <si>
    <t>Acyclovir Ointment</t>
  </si>
  <si>
    <t>Atropine Sulphate 1 %</t>
  </si>
  <si>
    <t>Betamethasone 0.1%</t>
  </si>
  <si>
    <t>Betamethasone Sodium Phosphate 0.1% w/v + Neomycin Sulphate 0.5% w/v</t>
  </si>
  <si>
    <t xml:space="preserve">Betoxalol 0.5% </t>
  </si>
  <si>
    <t xml:space="preserve">Timolol 0.5% </t>
  </si>
  <si>
    <t>Levobunolol 0.5%W/V</t>
  </si>
  <si>
    <t xml:space="preserve">Brimonidine Tartrate 0.2% </t>
  </si>
  <si>
    <t>Brinzolamide 1 %</t>
  </si>
  <si>
    <t>Chloramphenicol 0.5%</t>
  </si>
  <si>
    <t>Chloramphenicol 0.5% + Dexamethasone 0.1%</t>
  </si>
  <si>
    <t>Ointment</t>
  </si>
  <si>
    <t>Tacrolimus Ointment  0.03%</t>
  </si>
  <si>
    <t>Tacrolimus Ointment 0.1%</t>
  </si>
  <si>
    <t>Ciprofloxacin</t>
  </si>
  <si>
    <t xml:space="preserve">Cyclopentolate HCL 1 % </t>
  </si>
  <si>
    <t>Cytochrome-C-at 74% 0.065gm , Na-succinate 0.1g ,Adenosin 0.2 mg ,Niacinamide 2gm, Sorbitol 1gm,Excepients  q.s to make 100 ml)</t>
  </si>
  <si>
    <t>Oint</t>
  </si>
  <si>
    <t>Dexamethasone Ointmints</t>
  </si>
  <si>
    <t xml:space="preserve">Dexamethasone 0.1% </t>
  </si>
  <si>
    <t xml:space="preserve"> Drops</t>
  </si>
  <si>
    <t xml:space="preserve">Dexamethasone 0.15% + Neomycin 0.35% </t>
  </si>
  <si>
    <t>Dexemethasone 1% Neomycine Sulphate 0.35%, Hyperomellose 0.5%, Polymyxin B-Sulphate 6000 units/ml</t>
  </si>
  <si>
    <t xml:space="preserve">Dextran 0.1% , Hypromellose 0.3% </t>
  </si>
  <si>
    <t>Diclofenac Sodium</t>
  </si>
  <si>
    <t xml:space="preserve">Dorzolamide HCL 2% </t>
  </si>
  <si>
    <t>Dorzolamide HCL 2% + Timolol Maleate 0.5 %</t>
  </si>
  <si>
    <t xml:space="preserve">Emedastine Difumarate 0.05% </t>
  </si>
  <si>
    <t xml:space="preserve">Fluoromethalone 0.1% </t>
  </si>
  <si>
    <t xml:space="preserve">Drops </t>
  </si>
  <si>
    <t xml:space="preserve">Fluoromethalone 0.1% + Tetrahyrozoline HCL 0.25% </t>
  </si>
  <si>
    <t xml:space="preserve">Fusidic Acid 1 % </t>
  </si>
  <si>
    <t>Gentamycin 0.3%</t>
  </si>
  <si>
    <t>Homatropine 2%</t>
  </si>
  <si>
    <t>HPMC 0.5%,Neomycin0.35%Polymyxine B,Dexamethasone0.1% w/v</t>
  </si>
  <si>
    <t>HPMC 2% W/W</t>
  </si>
  <si>
    <t xml:space="preserve">Hydroxy Propyl Methyl Cellulose 0.5% </t>
  </si>
  <si>
    <t xml:space="preserve">Latanoprost 50 mcg / ml </t>
  </si>
  <si>
    <t>Moxifloxacine 0.5% w/v</t>
  </si>
  <si>
    <t xml:space="preserve">Naphazoline  HCL 0.025%+Phenarmine Maleate 0.3% </t>
  </si>
  <si>
    <t xml:space="preserve">Natamycin 5 % </t>
  </si>
  <si>
    <t xml:space="preserve">Norfloxcin 0.3% </t>
  </si>
  <si>
    <t>Ofloxacin 0.3% Eye Drops</t>
  </si>
  <si>
    <t>Oint. Chloramphenicol  1%</t>
  </si>
  <si>
    <t xml:space="preserve">Phenylephrine 10% </t>
  </si>
  <si>
    <t>Eye Oint</t>
  </si>
  <si>
    <t xml:space="preserve">Phenylephrine 0.12%w/v,prednisolone 0.2%,Sulphacetamide 10% w/v </t>
  </si>
  <si>
    <t xml:space="preserve">Pilocarpine 2% </t>
  </si>
  <si>
    <t>Polymixin B Sulphate 10,000 u + Zinc Bacitracin 500 units / gm</t>
  </si>
  <si>
    <t>Polymyxin - B Sulphate 10,000 units Neomycin Sulphate 3,400 units Oint.</t>
  </si>
  <si>
    <t>Polyvinyl Alcohol 1.4%</t>
  </si>
  <si>
    <t>Prednisolone Acetate 1%</t>
  </si>
  <si>
    <t>Proparacaine HCL</t>
  </si>
  <si>
    <t>Sod.Cromoglycate 40mg + Tetrahydrozoline HCL 0.05mg/ml</t>
  </si>
  <si>
    <t>Sodium Cromoglycate 4%</t>
  </si>
  <si>
    <t>Sulphacetamide 20%</t>
  </si>
  <si>
    <t>Ketotifen E/D</t>
  </si>
  <si>
    <t>Sulphacetanide Sodium 10% +prednisolone 0.1%</t>
  </si>
  <si>
    <t>Tobramycin</t>
  </si>
  <si>
    <t>Travoprost 40 mcg/ml</t>
  </si>
  <si>
    <t>Tropicamide 1% w/v</t>
  </si>
  <si>
    <t>Carbachol Injection</t>
  </si>
  <si>
    <t>Olopatadine 0.1%</t>
  </si>
  <si>
    <t>Nepafenac 0.1% E/D</t>
  </si>
  <si>
    <t>Zinc sulphate0.25%,Phenyl epherine 0.12%w/v</t>
  </si>
  <si>
    <t>(AH) DERMATOLOGICAL PREPARATIONS</t>
  </si>
  <si>
    <t>Acyclovir 200mg/5ml</t>
  </si>
  <si>
    <t xml:space="preserve">Bacitracin Zinc B.P 500 u + Polymixin B Sulphate 10,000 u,Lignocain B.P 40 mg /gm </t>
  </si>
  <si>
    <t>Bacitracin,Amino acids1.3%,neomycin 0.5%</t>
  </si>
  <si>
    <t>Benzoyal Peroxide 4 %</t>
  </si>
  <si>
    <t>Benzyl Benzoate,Clindamycin</t>
  </si>
  <si>
    <t>Lotion</t>
  </si>
  <si>
    <t>Betamethasone 0.1% w/v</t>
  </si>
  <si>
    <t xml:space="preserve">Betamethasone Dipropionate 0.064% + Salicylic Acid 3 % </t>
  </si>
  <si>
    <t>Betamethasone Skin Oint. 0.1%</t>
  </si>
  <si>
    <t>Betamrthasone0.1%w/v,neomycine 0.5%</t>
  </si>
  <si>
    <t>Calamine lotion</t>
  </si>
  <si>
    <t>Catalase superoxide dismutase</t>
  </si>
  <si>
    <t>Liquid</t>
  </si>
  <si>
    <t>Ciclopirox olamine1.5%</t>
  </si>
  <si>
    <t>Clioquinol 3%</t>
  </si>
  <si>
    <t xml:space="preserve">Clioquiuonal ,Hydrocortisone </t>
  </si>
  <si>
    <t xml:space="preserve">Clobetasol Propionate 0.05% </t>
  </si>
  <si>
    <t>Clotrimazol 1%</t>
  </si>
  <si>
    <t>Clotrimazole 10 mg + Dexamethasone 4 mg / gm</t>
  </si>
  <si>
    <t xml:space="preserve">Coal Tar 1% + Salicylic Acid </t>
  </si>
  <si>
    <t>Crotamiton Sulphar</t>
  </si>
  <si>
    <t>Difluocortolone Valerate 0.1% + Chlorquinaldol 1%</t>
  </si>
  <si>
    <t>Erythromycin 2%</t>
  </si>
  <si>
    <t>Erythromycin 4%</t>
  </si>
  <si>
    <t>cream/Oint</t>
  </si>
  <si>
    <t>Fluticasone propionate0.05% w/w</t>
  </si>
  <si>
    <t xml:space="preserve">Fusidic acid </t>
  </si>
  <si>
    <t>Hydrocortisone 1 %</t>
  </si>
  <si>
    <t>Hydrocortisone 1%,Clotrimazol 1%w/v</t>
  </si>
  <si>
    <t>Hydrocortisone0.25%,Phenol0.3%w/w</t>
  </si>
  <si>
    <t xml:space="preserve">Hydroquinone 2 % </t>
  </si>
  <si>
    <t xml:space="preserve">Hydroquinone 4 % </t>
  </si>
  <si>
    <t>Isotretinoin 0.05%w/w</t>
  </si>
  <si>
    <t>Isotretinoin 0.05%w/w,Erythromycin 2%</t>
  </si>
  <si>
    <t>Kojic Acid,Glycolic acid</t>
  </si>
  <si>
    <t>Lindane 1%</t>
  </si>
  <si>
    <t>Menthol,Phenol,Camphor</t>
  </si>
  <si>
    <t>oint/cream</t>
  </si>
  <si>
    <t>Mupirocin 2% w/w</t>
  </si>
  <si>
    <t>Nystatin:100000IU/g, Triamcinolone:0.1%w/w, 
Neomycin:0.25%w/w, Gramicidin:0.25mg/g</t>
  </si>
  <si>
    <t>Bar</t>
  </si>
  <si>
    <t xml:space="preserve">Permethrin 1% </t>
  </si>
  <si>
    <t xml:space="preserve">Permethrine 5% /Corotamition </t>
  </si>
  <si>
    <t>Polymyxin B.Sulphate 10,000 Units, Zinc Bacitracin 500 units</t>
  </si>
  <si>
    <t>Permethrin 5%w/w</t>
  </si>
  <si>
    <t>Shampoo</t>
  </si>
  <si>
    <t>Salicylic Acid:2%w/v, Resorcinol:1%w/v, Juniper Tar 1%w/v</t>
  </si>
  <si>
    <t>Salicylic Acid 16.7%,Lactic Acid 16.7% W/v</t>
  </si>
  <si>
    <t>Silver Sulphadiazine 1% Jar/Tube</t>
  </si>
  <si>
    <t>Sulpher,Zinc pyrithione</t>
  </si>
  <si>
    <t>Zinc oxide 60mg</t>
  </si>
  <si>
    <t xml:space="preserve">Paste </t>
  </si>
  <si>
    <t>Zinc Oxide 20%</t>
  </si>
  <si>
    <t xml:space="preserve">Calcipotriol </t>
  </si>
  <si>
    <t>Liquid Parafin 50ml/450ml</t>
  </si>
  <si>
    <t xml:space="preserve">Clindamycin </t>
  </si>
  <si>
    <t>(AI) LOCAL/GENERAL ANAESTHETIICS</t>
  </si>
  <si>
    <t>Bupivacain spinal 7.5mg</t>
  </si>
  <si>
    <t>Bupivacain spinal 0.5mg Inj</t>
  </si>
  <si>
    <t>Bupivacaine HCI 0.5%</t>
  </si>
  <si>
    <t>Fantanyl 0.1mg/ml</t>
  </si>
  <si>
    <t>Isoflorane 99.9%w/v</t>
  </si>
  <si>
    <t xml:space="preserve">Lignocaine 2%  </t>
  </si>
  <si>
    <t xml:space="preserve">Lignocaine+Neomycin </t>
  </si>
  <si>
    <t xml:space="preserve">Lignocaine 5%  </t>
  </si>
  <si>
    <t>Lignocaine Solution 2%  with Adrenaline 0.001%</t>
  </si>
  <si>
    <t>Lignocaine Solution 2% Amp of 10ml</t>
  </si>
  <si>
    <t>Lignocaine Solution 4%</t>
  </si>
  <si>
    <t xml:space="preserve">Propofol 10 mg/ml </t>
  </si>
  <si>
    <t>Thiophentone sodium 50mg/ml Amp of 10ml.</t>
  </si>
  <si>
    <t>(AJ)ANESTHETICS ADJUTANTS (NEUROMUSCULARBLOCKER)</t>
  </si>
  <si>
    <t>Atracurium Besylate 10mg/ml 3ml Injection</t>
  </si>
  <si>
    <t>Atracurium Besylate 10mg/ml  5ml Injection</t>
  </si>
  <si>
    <t>Glycopyrolate 0.2mg/ml</t>
  </si>
  <si>
    <t>Suxamethonium 100mg  Inj</t>
  </si>
  <si>
    <t>Ketamine Injection</t>
  </si>
  <si>
    <t>Atropine Sulphate 1mg</t>
  </si>
  <si>
    <t>Neostigmine inj 2.5mg</t>
  </si>
  <si>
    <t>Glycopyrolate 0.5mg/ml,Neostigmine 2.5mg/ml</t>
  </si>
  <si>
    <t xml:space="preserve">(AK) ANTISEPTIC / DISINFECTANTS : </t>
  </si>
  <si>
    <t xml:space="preserve">Chlorhexidine Gluconate  Solution 1.5 % Cetrimide 15%   </t>
  </si>
  <si>
    <t>Lignocaine INN 0.6% w/w, Cetylpyridinium Chloride 0.2% w/w, Menthol 0.6% w/w, Eucalyptol 0.1% v/w, Ethanol 33% v/w; gel.</t>
  </si>
  <si>
    <t>Chloroxylenol Solutin B.P.</t>
  </si>
  <si>
    <t>Didecyle Dimethyl ammonium chloride</t>
  </si>
  <si>
    <t>Glutraldehyde soln/Cidex</t>
  </si>
  <si>
    <t>Povidone-Iodine 0.5%w/v 10G</t>
  </si>
  <si>
    <t>Povidone-Iodine10%w/v 60ml</t>
  </si>
  <si>
    <t>Povidone-Iodine10%w/v 450ml</t>
  </si>
  <si>
    <t>Scrub</t>
  </si>
  <si>
    <t>Povidine-Iodine7.5%w/w  Scrub 60ml</t>
  </si>
  <si>
    <t>Povidine-Iodine7.5%w/w Scrub 450ml</t>
  </si>
  <si>
    <t>Methylated Spirit</t>
  </si>
  <si>
    <t>Formaline Sol</t>
  </si>
  <si>
    <t>(AM) I.V SOLUTIONS</t>
  </si>
  <si>
    <t>Dextrose 5% 100ml</t>
  </si>
  <si>
    <t>Dextrose 25% 500ml</t>
  </si>
  <si>
    <t>Dextrose 25% 25ml</t>
  </si>
  <si>
    <t>Dextrose 5% 500ml</t>
  </si>
  <si>
    <t>Dextrose 5% 1000ml</t>
  </si>
  <si>
    <t>Dextrose 5% with Normal Saline  500ml</t>
  </si>
  <si>
    <t>Dextrose 5% with Normal Saline  1000ml</t>
  </si>
  <si>
    <t>Dextrose/water 10% 500ml</t>
  </si>
  <si>
    <t>Dextrose/water 10%  1000ml</t>
  </si>
  <si>
    <t>Water for injection 5ml</t>
  </si>
  <si>
    <t>Hartman's/Ringer Solution 500ml</t>
  </si>
  <si>
    <t>Hartman's/Ringer Solution 1000ml</t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</si>
  <si>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Inj.500ml</t>
    </r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</si>
  <si>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 1000ml</t>
    </r>
  </si>
  <si>
    <t>Infusion contains Dextrose 4.3 % + Sodium Chloride 0.18%</t>
  </si>
  <si>
    <t>Infusion Contains, Dextrose 10% + Sodium Chloride 0.45% (1/2 Normal Saline) 500ml</t>
  </si>
  <si>
    <t>Infusion Contains, Dextrose 10% + Sodium Chloride 0.45% (1/2 Normal Saline) 1000ml</t>
  </si>
  <si>
    <t>Mannitol10% 500ml</t>
  </si>
  <si>
    <t>Hypertonic solution 1000ml</t>
  </si>
  <si>
    <t>Sod Bicarbonate dialyzing solution</t>
  </si>
  <si>
    <t>Normal Saline 0.9% 100ml</t>
  </si>
  <si>
    <t>Normal Saline 0.9%  500ml</t>
  </si>
  <si>
    <t>Normal Saline 0.9%  1000ml</t>
  </si>
  <si>
    <t>Medisol AC+BC 4 Litter</t>
  </si>
  <si>
    <t>Polygelline 35 gm with Electrolyate per 1000 ml with Infusion set /HPMC 3% &amp; 6% Infusion 500ml</t>
  </si>
  <si>
    <t>(AN-A) ONCOLOGY</t>
  </si>
  <si>
    <t>Hydroxyurea 500mg</t>
  </si>
  <si>
    <t xml:space="preserve">Biclutamide 50mg </t>
  </si>
  <si>
    <t>Azathioprine 50mg</t>
  </si>
  <si>
    <t>Cyclosporin-A 25mg</t>
  </si>
  <si>
    <t>Cyclosporin-A 50mg</t>
  </si>
  <si>
    <t>Cyclosporin-A 100mg.</t>
  </si>
  <si>
    <t xml:space="preserve">      Tab </t>
  </si>
  <si>
    <t xml:space="preserve">Cyproterone Acetate 50mg </t>
  </si>
  <si>
    <t>Docetaxel 20mg</t>
  </si>
  <si>
    <t xml:space="preserve">Docetaxel 80mg </t>
  </si>
  <si>
    <t xml:space="preserve">Etoposide 100 mg </t>
  </si>
  <si>
    <t>Filgrastim 300mcg/ml</t>
  </si>
  <si>
    <t xml:space="preserve">Fluorouracil 250mg </t>
  </si>
  <si>
    <t xml:space="preserve">Fluorouracil 500 mg </t>
  </si>
  <si>
    <t>Letrozole 2.5mg</t>
  </si>
  <si>
    <t xml:space="preserve">Medroxy Progesterone Acetate 500mg </t>
  </si>
  <si>
    <t>Methotrexate 10mg.</t>
  </si>
  <si>
    <t>Methotrexate 2.5mg</t>
  </si>
  <si>
    <t>Methotrexate 5mg,50mg, 500mg.</t>
  </si>
  <si>
    <t>Mitomycin 10mg Injection</t>
  </si>
  <si>
    <t>Octreotide Acetate 0.05mg</t>
  </si>
  <si>
    <t>Octreotide Acetate 0.1mg</t>
  </si>
  <si>
    <t>Octreotide Acetate 20mg</t>
  </si>
  <si>
    <t>Oxaliplatin 50mg</t>
  </si>
  <si>
    <t>Oxaliplatin 100mg</t>
  </si>
  <si>
    <t>Paclitaxel 30mg</t>
  </si>
  <si>
    <t>Paclitaxel 100mg</t>
  </si>
  <si>
    <t>Paclitaxel 150mg</t>
  </si>
  <si>
    <t>Paclitaxel 300mg</t>
  </si>
  <si>
    <t xml:space="preserve">Pemetrexed 500mg </t>
  </si>
  <si>
    <t>Tacrolimus 0.5mg</t>
  </si>
  <si>
    <t>Tacrolimus 1mg</t>
  </si>
  <si>
    <t>Tacrolimus 5mg</t>
  </si>
  <si>
    <t>Tamoxifen 10 mg</t>
  </si>
  <si>
    <t xml:space="preserve">Rituximab 500mg </t>
  </si>
  <si>
    <t>tab</t>
  </si>
  <si>
    <t>Capecitabine 500mg</t>
  </si>
  <si>
    <t>Zoledronic Acid 4mg</t>
  </si>
  <si>
    <t>(AO) IMMUNOGLOBULIN</t>
  </si>
  <si>
    <t>Immunuglobulin inj</t>
  </si>
  <si>
    <t xml:space="preserve">Hepatitis-B Immune  Globulin 200 iu/ml </t>
  </si>
  <si>
    <t>Human Albumin 20%</t>
  </si>
  <si>
    <t>Rabbies Immunoglobin</t>
  </si>
  <si>
    <t>Rho.(D) Immune Globulin (Humen)</t>
  </si>
  <si>
    <r>
      <t>(</t>
    </r>
    <r>
      <rPr>
        <b/>
        <sz val="11"/>
        <rFont val="Times New Roman"/>
        <family val="1"/>
      </rPr>
      <t>AP) VACCINES/BIOLOGICS</t>
    </r>
  </si>
  <si>
    <t>Antisnake Venom 10ml</t>
  </si>
  <si>
    <t>Hepatitis-B vaccine 0.5ml</t>
  </si>
  <si>
    <t>Hepatitis-B vaccine 1ml</t>
  </si>
  <si>
    <t>Rabies vaccine 2.5IU 0.5ml</t>
  </si>
  <si>
    <t>Tetanus Toxoid:40IU/0.5ml</t>
  </si>
  <si>
    <t>ANTIVIRALS</t>
  </si>
  <si>
    <t>Acyclovir 400mg</t>
  </si>
  <si>
    <t xml:space="preserve">Acyclovir 800mg </t>
  </si>
  <si>
    <t>Acyclovir 500 mg</t>
  </si>
  <si>
    <t>Entecavir 0.5mg</t>
  </si>
  <si>
    <t xml:space="preserve">Lamivudine 100 mg </t>
  </si>
  <si>
    <t>Tacavir 10mg</t>
  </si>
  <si>
    <t>Ribavirin 400mg cap</t>
  </si>
  <si>
    <t>ANTIDOTES</t>
  </si>
  <si>
    <t>Desferrioxamine Mesylate 500 mg</t>
  </si>
  <si>
    <t>ADITIONAL ITEMS</t>
  </si>
  <si>
    <t>Deferasirox 100mg</t>
  </si>
  <si>
    <t>Deferasirox 250mg</t>
  </si>
  <si>
    <t>Deferasirox 400mg</t>
  </si>
  <si>
    <t>Deferasirox 500mg</t>
  </si>
  <si>
    <t>Hydrocortisone,Phenol</t>
  </si>
  <si>
    <t>Interferon alpha 2a 3 MIU</t>
  </si>
  <si>
    <t>Interferon alpha 2b 3 MIU</t>
  </si>
  <si>
    <t>Iopramide 370mg  50ml</t>
  </si>
  <si>
    <t>Lamotrigine 100mg</t>
  </si>
  <si>
    <t>Barrium Sulphate Powder</t>
  </si>
  <si>
    <t>Mycophenolate Mofetil :500mg</t>
  </si>
  <si>
    <t>Peglated interferon 40KD</t>
  </si>
  <si>
    <t>Sofosbuvir 400mg Tablet</t>
  </si>
  <si>
    <t>Rifaxamine 550 mg tab</t>
  </si>
  <si>
    <t>Sod.Amidotrizoate 0.1gm,Meglumine 0.66gm</t>
  </si>
  <si>
    <t>Diacerein 50mg</t>
  </si>
  <si>
    <t>Fosfomycin 250mg</t>
  </si>
  <si>
    <t>Levosulpride 50mg tab</t>
  </si>
  <si>
    <t>Flutamide 250mg</t>
  </si>
  <si>
    <t>Hyaluronic Acid 25mg</t>
  </si>
  <si>
    <t>Somatropin  Injection</t>
  </si>
  <si>
    <t xml:space="preserve">Heparinoid </t>
  </si>
  <si>
    <t xml:space="preserve">Carbolic Acid </t>
  </si>
  <si>
    <t>Jelly</t>
  </si>
  <si>
    <t>Ketoprofen</t>
  </si>
  <si>
    <t>Lactitol Monohydrate</t>
  </si>
  <si>
    <t>Risperidone</t>
  </si>
  <si>
    <t>Memantine Hcl</t>
  </si>
  <si>
    <t>Sachets</t>
  </si>
  <si>
    <t xml:space="preserve">Mebavirine +Isphaghol </t>
  </si>
  <si>
    <t>Itopride 150mg</t>
  </si>
  <si>
    <t>Polysaccharide iron complex</t>
  </si>
  <si>
    <t>Thiocolchicoside</t>
  </si>
  <si>
    <t>Factor VIII (Anti-Haemophilic) 250IU</t>
  </si>
  <si>
    <t>Erythropoietin 2000IU</t>
  </si>
  <si>
    <t>Erythropoietin 4000 IU</t>
  </si>
  <si>
    <t xml:space="preserve">Telmisartan  20, mg </t>
  </si>
  <si>
    <t xml:space="preserve">Telmisartan  40 mg </t>
  </si>
  <si>
    <t xml:space="preserve">Telmisartan  80 mg </t>
  </si>
  <si>
    <t>Telmisartan+Amlodipine 40/5,</t>
  </si>
  <si>
    <t>Telmisartan+Amlodipine 40/10</t>
  </si>
  <si>
    <t>Telmisartan+Amlodipine 80/5</t>
  </si>
  <si>
    <t>Telmisartan+Hydrochlorthizide 40/12.5</t>
  </si>
  <si>
    <t>Ranolazine 500 mg</t>
  </si>
  <si>
    <t>Ranolazine 1000 mg</t>
  </si>
  <si>
    <t>Vitamin A Rich Multivitamin</t>
  </si>
  <si>
    <t xml:space="preserve">Xanthine+Carotenes </t>
  </si>
  <si>
    <t>Verapamil injection</t>
  </si>
  <si>
    <t>Estrogen Cream</t>
  </si>
  <si>
    <t>Metoprolol 25 mg</t>
  </si>
  <si>
    <t xml:space="preserve">Cabergoline </t>
  </si>
  <si>
    <t>Phloroglucinol/Trimethylphloroglucinol Syp</t>
  </si>
  <si>
    <t>Beraprost Sodium 20 mcg</t>
  </si>
  <si>
    <t>Bonestan 62.5 mg</t>
  </si>
  <si>
    <t>Mesalazine 400</t>
  </si>
  <si>
    <t>Mesalazine 800 mg</t>
  </si>
  <si>
    <t>Ivabradine 5 mg</t>
  </si>
  <si>
    <t xml:space="preserve">Nitozoxamide </t>
  </si>
  <si>
    <t>Progesterone 100,200 mg</t>
  </si>
  <si>
    <t>Labetalol Tablets 100 mg</t>
  </si>
  <si>
    <t>Risedronate 150 mg</t>
  </si>
  <si>
    <t>GEL</t>
  </si>
  <si>
    <t>Petroleum Jelly</t>
  </si>
  <si>
    <t>Minoxidil Lotion 2%</t>
  </si>
  <si>
    <t>Minoxidil Lotion 5%</t>
  </si>
  <si>
    <t>Ketoconazol Shampoo</t>
  </si>
  <si>
    <t>Urea Cream 10%,20%</t>
  </si>
  <si>
    <t>Metronidazole Lotion</t>
  </si>
  <si>
    <t>Isotretinoin 20 mg</t>
  </si>
  <si>
    <t>Azelaic Acid</t>
  </si>
  <si>
    <t>Phenol in Almond oil Injection 3 ml</t>
  </si>
  <si>
    <t>cream</t>
  </si>
  <si>
    <t>Glyceral Trinitrate Cream</t>
  </si>
  <si>
    <t>Naphazoline  HCL 0.025% Eye drop</t>
  </si>
  <si>
    <t>Amlodipine+Olmisartan 5/20,5/40</t>
  </si>
  <si>
    <t>Almitrine+Raubasine 30/10 mg</t>
  </si>
  <si>
    <t>Benzocaine Oral GEL</t>
  </si>
  <si>
    <t>Clindamycin + Nicotinamide Gel</t>
  </si>
  <si>
    <t>Triamcinolone oral Gel</t>
  </si>
  <si>
    <t>Daclatasvir 60mg</t>
  </si>
  <si>
    <t>Acetyl -l- Carnitine 500mg</t>
  </si>
  <si>
    <t>Mementine 10mg</t>
  </si>
  <si>
    <t>Hydralazine 0.25mg</t>
  </si>
  <si>
    <t>Citicoline 500mg</t>
  </si>
  <si>
    <t>Cilostazole 100mg</t>
  </si>
  <si>
    <t>Olanzapine 5mg</t>
  </si>
  <si>
    <t>Olanzapine 10mg</t>
  </si>
  <si>
    <t>Ziprasidone 30&amp;60mg</t>
  </si>
  <si>
    <t>Linezolide 600mg</t>
  </si>
  <si>
    <t>Donepezil 5mg</t>
  </si>
  <si>
    <t>Perindopril 2&amp;4 and 8mg</t>
  </si>
  <si>
    <t>Tiotropium 18mcg</t>
  </si>
  <si>
    <t>Glutathion +Kojic acid cream</t>
  </si>
  <si>
    <t>Soap</t>
  </si>
  <si>
    <t>soap for eczema/dermatitis/psoriasis/emollient</t>
  </si>
  <si>
    <t>Sofosbuvir 400mg Tablet+Dacltsavir</t>
  </si>
  <si>
    <t>Empaglifzone 10 MG</t>
  </si>
  <si>
    <t>Calcium Acetate 169mg</t>
  </si>
  <si>
    <t>Myo-inositol, Melatonin, folic acid</t>
  </si>
  <si>
    <t>Ciprofloxacin+ Dexamethasone Ear Drops</t>
  </si>
  <si>
    <t>Dexmedetomidine 100mcg/ml</t>
  </si>
  <si>
    <t>Alpha Ketoanalogue 200mg</t>
  </si>
  <si>
    <t>Doxylamine succinate+Pyridoxine 10mg</t>
  </si>
  <si>
    <t>Naloxone Hydrochloride 0.4mg</t>
  </si>
  <si>
    <t>Meclizine 25mg+Pyridoxine 50mg</t>
  </si>
  <si>
    <t>Nitazoxanide 500mg</t>
  </si>
  <si>
    <t>Appetizer Syrup for Children</t>
  </si>
  <si>
    <t>Quatrefolic+Vit b6+Vit b12+DHA</t>
  </si>
  <si>
    <t>Nitazoxanide 100/5 mg/ml</t>
  </si>
  <si>
    <t>Vitamin D Drops for Children</t>
  </si>
  <si>
    <t>Morphine Injection</t>
  </si>
  <si>
    <t>Pethidine Injection</t>
  </si>
  <si>
    <t>Propylthiouracil Tablet 50 mg</t>
  </si>
  <si>
    <t>Vitamin A Drops for Children</t>
  </si>
  <si>
    <t>Vitamin A ointment</t>
  </si>
  <si>
    <t>Collagen Sachets</t>
  </si>
  <si>
    <t>Sevoflurane Injection</t>
  </si>
  <si>
    <t>Ammonia 10% Solution</t>
  </si>
  <si>
    <t>Chlorhexidine 2% Gel</t>
  </si>
  <si>
    <t>Montelukast 60 mg</t>
  </si>
  <si>
    <t>Lacosamide 50/100/200 mg</t>
  </si>
  <si>
    <t xml:space="preserve">Ibandronic Acid 150 mg </t>
  </si>
  <si>
    <t>Ibandronic Acid 150 mg tab</t>
  </si>
  <si>
    <t>FIBO Syrup(Liq.Fibres)</t>
  </si>
  <si>
    <t>Enema</t>
  </si>
  <si>
    <t>Microenema for Paeds</t>
  </si>
  <si>
    <t>Prostaglandin Infusion</t>
  </si>
  <si>
    <t xml:space="preserve">Folic acid </t>
  </si>
  <si>
    <t>Amp</t>
  </si>
  <si>
    <t>Probiotic Liquid (Enterogermina)</t>
  </si>
  <si>
    <t>Activated Charcoal</t>
  </si>
  <si>
    <t>Linezolide  sYP</t>
  </si>
  <si>
    <t>Salinase Ear Drops</t>
  </si>
  <si>
    <t>4% Xylocain Soln</t>
  </si>
  <si>
    <t>Xecomb Ear Drops</t>
  </si>
  <si>
    <t>Empaglifzone 10 MG+Metformin 12.5/500</t>
  </si>
  <si>
    <t>Bamifylline 600 MG Tab</t>
  </si>
  <si>
    <t>Amlodipine5mg+valsartan 160mg</t>
  </si>
  <si>
    <t>valsartan 160mg+HCTZ 12.5</t>
  </si>
  <si>
    <t>valsartan 80mg+HCTZ 12.5</t>
  </si>
  <si>
    <t>Digoxin Inj</t>
  </si>
  <si>
    <t>250mg sodium alginate, 133.5mg sodium bicarbonate</t>
  </si>
  <si>
    <t>80mg calcium carbonate per 5ml</t>
  </si>
  <si>
    <t>Zolmitryptan 2.5 mg</t>
  </si>
  <si>
    <t>Sofosbuvir 400mg Tablet+Velpatesvir 100</t>
  </si>
  <si>
    <t>Ticture</t>
  </si>
  <si>
    <t>25% PODOPHYLLUM Extract in Tinctue Benzoin</t>
  </si>
  <si>
    <t>Ivermectin Tab 6mg</t>
  </si>
  <si>
    <t>Dapsone Tab</t>
  </si>
  <si>
    <t>Colchicine Tab</t>
  </si>
  <si>
    <t>Minocycline 100 mg Cap</t>
  </si>
  <si>
    <t>Nicotinamide Tab</t>
  </si>
  <si>
    <t>Adapalene Gel</t>
  </si>
  <si>
    <t>Valacyclovir Tab</t>
  </si>
  <si>
    <t xml:space="preserve">120ml </t>
  </si>
  <si>
    <t>S-Zole 20mg Cap</t>
  </si>
  <si>
    <t xml:space="preserve">Cap </t>
  </si>
  <si>
    <t>14's</t>
  </si>
  <si>
    <t xml:space="preserve">Novamed Pharma </t>
  </si>
  <si>
    <t>Delta Enterprises</t>
  </si>
  <si>
    <t>Fasteso 20mg Cap</t>
  </si>
  <si>
    <t xml:space="preserve">14's </t>
  </si>
  <si>
    <t xml:space="preserve">Pharmevo </t>
  </si>
  <si>
    <t>Novoteph 20mg Cap</t>
  </si>
  <si>
    <t>Sami Pharma</t>
  </si>
  <si>
    <t>S-Zole 40mg Cap</t>
  </si>
  <si>
    <t>Fasteso 40mg Cap</t>
  </si>
  <si>
    <t>Nexum 40mg Cap</t>
  </si>
  <si>
    <t>Getz Pharma</t>
  </si>
  <si>
    <t>Medicas Int</t>
  </si>
  <si>
    <t>Glover 40mg Tab</t>
  </si>
  <si>
    <t xml:space="preserve">Hiranis Pharma </t>
  </si>
  <si>
    <t>Dypant 40mg Tab</t>
  </si>
  <si>
    <t xml:space="preserve">Dyson R.Lab </t>
  </si>
  <si>
    <t>Neege 40mg Cap</t>
  </si>
  <si>
    <t>1's</t>
  </si>
  <si>
    <t>Nexum 40mg Inj</t>
  </si>
  <si>
    <t>Somezole 40mg Inj</t>
  </si>
  <si>
    <t>Bosch Pharma</t>
  </si>
  <si>
    <t>Medicas International</t>
  </si>
  <si>
    <t>Novoteph 40mg INJ</t>
  </si>
  <si>
    <t>Omsta 20mg Cap</t>
  </si>
  <si>
    <t>Highnoon Laboratories</t>
  </si>
  <si>
    <t>Risek 20mg Cap</t>
  </si>
  <si>
    <t>O-Zole 20mg Cap</t>
  </si>
  <si>
    <t>100's</t>
  </si>
  <si>
    <t>Risek IV Inf</t>
  </si>
  <si>
    <t>INF</t>
  </si>
  <si>
    <t>Teph 40mg Infusion</t>
  </si>
  <si>
    <t>Inf</t>
  </si>
  <si>
    <t>Omezole 40mg Inj</t>
  </si>
  <si>
    <t>Mirazym 5mg</t>
  </si>
  <si>
    <t>20's</t>
  </si>
  <si>
    <t xml:space="preserve">Mirazym-DS 10mg </t>
  </si>
  <si>
    <t>Wimfate 60ml Susp</t>
  </si>
  <si>
    <t xml:space="preserve">60ml </t>
  </si>
  <si>
    <t>Wimits Pharma</t>
  </si>
  <si>
    <t>Ulsanic 1g Susp</t>
  </si>
  <si>
    <t xml:space="preserve"> Susp</t>
  </si>
  <si>
    <t>Buscopan Plus Tablet</t>
  </si>
  <si>
    <t>Martin Dow Marker</t>
  </si>
  <si>
    <t xml:space="preserve">Yasir Dist Network </t>
  </si>
  <si>
    <t>Zeespa 135mg Tab</t>
  </si>
  <si>
    <t>30's</t>
  </si>
  <si>
    <t xml:space="preserve">Shaigan Pharma </t>
  </si>
  <si>
    <t xml:space="preserve">Spasler P Syrup </t>
  </si>
  <si>
    <t>Syrup</t>
  </si>
  <si>
    <t>AGP Company</t>
  </si>
  <si>
    <t xml:space="preserve">Ahmed Bin Qasim </t>
  </si>
  <si>
    <t>Spasier Neo 135mg Tab</t>
  </si>
  <si>
    <t>Mebever MR 200mg Cap</t>
  </si>
  <si>
    <t>10's</t>
  </si>
  <si>
    <t>Anafortan Plus 0.04mg/40mg Inj</t>
  </si>
  <si>
    <t>Anafortan Plus 80mg/80mg Tab</t>
  </si>
  <si>
    <t>6's</t>
  </si>
  <si>
    <t>Peditral Lemon &amp; Lime</t>
  </si>
  <si>
    <t xml:space="preserve">Searle </t>
  </si>
  <si>
    <t>OEM  Sachet</t>
  </si>
  <si>
    <t>Indus Pharma</t>
  </si>
  <si>
    <t xml:space="preserve">Zinc Sulphate 20mg/5ml </t>
  </si>
  <si>
    <t>60ml</t>
  </si>
  <si>
    <t>Titlis Pharma</t>
  </si>
  <si>
    <t>Zevro 20mg Syrup</t>
  </si>
  <si>
    <t xml:space="preserve">90ml </t>
  </si>
  <si>
    <t>Flazol 500mg Inj</t>
  </si>
  <si>
    <t xml:space="preserve">Anarob Infusion 100ml </t>
  </si>
  <si>
    <t xml:space="preserve">100ml </t>
  </si>
  <si>
    <t xml:space="preserve">Global Pharma </t>
  </si>
  <si>
    <t>Vermox 100mg Tab</t>
  </si>
  <si>
    <t>60's</t>
  </si>
  <si>
    <t>Aspin</t>
  </si>
  <si>
    <t xml:space="preserve">Mullar &amp; Phipps </t>
  </si>
  <si>
    <t>Vermox Susp</t>
  </si>
  <si>
    <t xml:space="preserve">30ml </t>
  </si>
  <si>
    <t>Vermox 500mg Tab</t>
  </si>
  <si>
    <t>12's</t>
  </si>
  <si>
    <t>Doxium 500mg Cap</t>
  </si>
  <si>
    <t xml:space="preserve"> Syrup</t>
  </si>
  <si>
    <t>Lilac Syrup</t>
  </si>
  <si>
    <t>Skilax oral Drops</t>
  </si>
  <si>
    <t>15ml</t>
  </si>
  <si>
    <t xml:space="preserve">Hepa-Merz 120ml Syrup </t>
  </si>
  <si>
    <t>Brooks</t>
  </si>
  <si>
    <t xml:space="preserve">Levijon Syrup </t>
  </si>
  <si>
    <t xml:space="preserve">Gravinate Liquid 60ml </t>
  </si>
  <si>
    <t>Sol</t>
  </si>
  <si>
    <t>Qilox 200mg Inj</t>
  </si>
  <si>
    <t>Ciprojan 200mg Inj</t>
  </si>
  <si>
    <t>Stericipro 200/100ml Inj</t>
  </si>
  <si>
    <t xml:space="preserve">FDL </t>
  </si>
  <si>
    <t>FDL</t>
  </si>
  <si>
    <t>Pelton 10mg Tab</t>
  </si>
  <si>
    <t>50's</t>
  </si>
  <si>
    <t>Pelton 120ml Susp</t>
  </si>
  <si>
    <t>Motilium 10mg Tab</t>
  </si>
  <si>
    <t xml:space="preserve">Motilium Susp 120ml </t>
  </si>
  <si>
    <t>120ml</t>
  </si>
  <si>
    <t>Dovomit 10mg Tab</t>
  </si>
  <si>
    <t>Perimo 1mg Susp</t>
  </si>
  <si>
    <t>Regasta 50mg Tab</t>
  </si>
  <si>
    <t>Dynetic 50mg Tab</t>
  </si>
  <si>
    <t>Ferozsons Laboratories</t>
  </si>
  <si>
    <t>Vikor Enterprises</t>
  </si>
  <si>
    <t>Itotab 50mg Tab</t>
  </si>
  <si>
    <t>Mediclop 10mg Tab</t>
  </si>
  <si>
    <t>Mediclop 10mg Inj</t>
  </si>
  <si>
    <t>Norvasc 5mg Tab</t>
  </si>
  <si>
    <t>Pfizer Pakistan Limited</t>
  </si>
  <si>
    <t>Allons Enterprises</t>
  </si>
  <si>
    <t>Hypotin 5mg Tab</t>
  </si>
  <si>
    <t xml:space="preserve">Saffron Pharma </t>
  </si>
  <si>
    <t>Hypotin 10mg Tab</t>
  </si>
  <si>
    <t xml:space="preserve">Amilip 5mg </t>
  </si>
  <si>
    <t xml:space="preserve">Amilip 10mg </t>
  </si>
  <si>
    <t>Onato 10mg Tab</t>
  </si>
  <si>
    <t>Avsar 5/80mg Tab</t>
  </si>
  <si>
    <t>Avsar 10/160mg Tab</t>
  </si>
  <si>
    <t>Covam 5/80mg Tab</t>
  </si>
  <si>
    <t>Covam  10/160mg Tab</t>
  </si>
  <si>
    <t>Exotan 5/80mg Tab</t>
  </si>
  <si>
    <t>Exotan 10/160mg Tab</t>
  </si>
  <si>
    <t>Loprin 150mg Tab</t>
  </si>
  <si>
    <t>Loprin 75mg Tab</t>
  </si>
  <si>
    <t>Blockium 50mg Tablet</t>
  </si>
  <si>
    <t xml:space="preserve">B-Loc Tab 50mg </t>
  </si>
  <si>
    <t>Atenorm 50mg Tab</t>
  </si>
  <si>
    <t>Lipiget 10mg Tab</t>
  </si>
  <si>
    <t>Lipiget 20mg Tab</t>
  </si>
  <si>
    <t>Lipiget 40mg Tab</t>
  </si>
  <si>
    <t xml:space="preserve">Atorva 10mg Tab </t>
  </si>
  <si>
    <t xml:space="preserve">Pharmatec </t>
  </si>
  <si>
    <t xml:space="preserve">Atorva 20mg Tab </t>
  </si>
  <si>
    <t xml:space="preserve">Atorva 40mg Tab </t>
  </si>
  <si>
    <t>Concor 5mg Tab</t>
  </si>
  <si>
    <t>Lipilow 10mg Tab</t>
  </si>
  <si>
    <t>Lipilow 20mg Tab</t>
  </si>
  <si>
    <t>Actim 5mg Tab</t>
  </si>
  <si>
    <t>Bisfat 5mg Tab</t>
  </si>
  <si>
    <t>Captotin 25mg Tab</t>
  </si>
  <si>
    <t>Gsk</t>
  </si>
  <si>
    <t>Carveda 6.25mg Tab</t>
  </si>
  <si>
    <t>Carveda 12.5mg Tab</t>
  </si>
  <si>
    <t>Carveda 25mg Tab</t>
  </si>
  <si>
    <t>Klolet Plus 75/75mg  Tab</t>
  </si>
  <si>
    <t>Lowplat Plus 75/75mg Tab</t>
  </si>
  <si>
    <t>Pidogrel 75mg Tab</t>
  </si>
  <si>
    <t>Clopid 75mg Tab</t>
  </si>
  <si>
    <t>Herbessor 30mg Tab</t>
  </si>
  <si>
    <t>Herbessor 60mg Tab</t>
  </si>
  <si>
    <t>Daflon 500mg Tab</t>
  </si>
  <si>
    <t>Servier</t>
  </si>
  <si>
    <t>Renitec 10mg Tab</t>
  </si>
  <si>
    <t>OBS Pakistan</t>
  </si>
  <si>
    <t>Renitec 5mg Tab</t>
  </si>
  <si>
    <t>Natrilax 2.5mg Tab</t>
  </si>
  <si>
    <t>Arbi -D 150/12.5mg Tab</t>
  </si>
  <si>
    <t>Arbi -D 300/12.5mg Tab</t>
  </si>
  <si>
    <t>Xavor 50mg Tab</t>
  </si>
  <si>
    <t>Xavor DIU 50/12.5mg Tab</t>
  </si>
  <si>
    <t>Tansin 50mg Tab</t>
  </si>
  <si>
    <t>DIU -Tansin 50/12.5mg Tab</t>
  </si>
  <si>
    <t>Sar K 50mg Tab</t>
  </si>
  <si>
    <t>Sar k Plus 50/12.5mg Tab</t>
  </si>
  <si>
    <t>Aldomet 250mg Tab</t>
  </si>
  <si>
    <t>Byscard 2.5mg Tab</t>
  </si>
  <si>
    <t>Byscard 5mg Tab</t>
  </si>
  <si>
    <t>Nebil 2.5mg Tab</t>
  </si>
  <si>
    <t>Nebil 5mg Tab</t>
  </si>
  <si>
    <t>Nebix 2.5mg Tab</t>
  </si>
  <si>
    <t>Nebix 5mg Tab</t>
  </si>
  <si>
    <t>Nebix 10mg Tab</t>
  </si>
  <si>
    <t>Byvas 10mg Tablet</t>
  </si>
  <si>
    <t>Mepressor 100mg Tab</t>
  </si>
  <si>
    <t xml:space="preserve">GSK CHC For Novartis </t>
  </si>
  <si>
    <t xml:space="preserve">Amper 4/10mg </t>
  </si>
  <si>
    <t xml:space="preserve">Next Pharma </t>
  </si>
  <si>
    <t>Coversam 4/10mg Tab</t>
  </si>
  <si>
    <t>Ramipace 2.5mg Tab</t>
  </si>
  <si>
    <t>28's</t>
  </si>
  <si>
    <t>Ramipace 5mg Tab</t>
  </si>
  <si>
    <t>X-Plended 10mg Tablet</t>
  </si>
  <si>
    <t>X-Plended 5mg Tablet</t>
  </si>
  <si>
    <t>Rovista 10mg Tab</t>
  </si>
  <si>
    <t>Rovista 5mg Tab</t>
  </si>
  <si>
    <t xml:space="preserve">Rosunext 5mg </t>
  </si>
  <si>
    <t>Sim-Still  10mg Tab</t>
  </si>
  <si>
    <t>Sim-Still  20mg Tab</t>
  </si>
  <si>
    <t>Trimet MR 35mg Tab</t>
  </si>
  <si>
    <t>Zocor 10mg Tab</t>
  </si>
  <si>
    <t xml:space="preserve">Trikat MR 35mg </t>
  </si>
  <si>
    <t>Vestarel MR 35mg Tablet</t>
  </si>
  <si>
    <t>Cova 80mg Tab</t>
  </si>
  <si>
    <t>Diovan 80mg Tab</t>
  </si>
  <si>
    <t>Valforge 80mg Tab</t>
  </si>
  <si>
    <t>Ocvir V 400/100MG Tablet</t>
  </si>
  <si>
    <t>MyHep All 400/100mg Tab</t>
  </si>
  <si>
    <t>Olmig 2.5mg Tab</t>
  </si>
  <si>
    <t>3's</t>
  </si>
  <si>
    <t>Exforge 5/160mg Tab</t>
  </si>
  <si>
    <t>Novartis Pharma AG</t>
  </si>
  <si>
    <t>Co-Diovan 160/12.5mg Tab</t>
  </si>
  <si>
    <t>Co-Diovan 80/12.5mg Tab</t>
  </si>
  <si>
    <t>Covam 5/160mg Tab</t>
  </si>
  <si>
    <t>Cova-H 160/12.5mg Tab</t>
  </si>
  <si>
    <t>Cova-H 80/12.5mg Tab</t>
  </si>
  <si>
    <t>Extor 5/160mg Tab</t>
  </si>
  <si>
    <t>Xenglu Met 12.5/500mg Tab</t>
  </si>
  <si>
    <t>Hilton Pharma</t>
  </si>
  <si>
    <t>Medi aim Pharma</t>
  </si>
  <si>
    <t>Lacolit 100mg Tab</t>
  </si>
  <si>
    <t>Lacolit 50mg Tab</t>
  </si>
  <si>
    <t>Orahex Gel 40g</t>
  </si>
  <si>
    <t>40g</t>
  </si>
  <si>
    <t>Kaizan Pharma</t>
  </si>
  <si>
    <t>Min-D Oral Drops</t>
  </si>
  <si>
    <t>10ml</t>
  </si>
  <si>
    <t xml:space="preserve">All D Oral Drops </t>
  </si>
  <si>
    <t xml:space="preserve">Oral Drops </t>
  </si>
  <si>
    <t>Revosirox 250mg Tab</t>
  </si>
  <si>
    <t>Asunra 100mg Tab</t>
  </si>
  <si>
    <t>Asunra 400mg Tab</t>
  </si>
  <si>
    <t>Lamnet 100mg Tab</t>
  </si>
  <si>
    <t>Mygraf 500mg Tab</t>
  </si>
  <si>
    <t xml:space="preserve">Platinum Pharma </t>
  </si>
  <si>
    <t>Peg INF Injection</t>
  </si>
  <si>
    <t>BF Biosciences Limited</t>
  </si>
  <si>
    <t xml:space="preserve">Farmacia </t>
  </si>
  <si>
    <t>Sofonil 400mg Tab</t>
  </si>
  <si>
    <t>MyHep 400mg Tab</t>
  </si>
  <si>
    <t>Sofiget 400mg Tab</t>
  </si>
  <si>
    <t>Nimixa 550mg Tab</t>
  </si>
  <si>
    <t>Nixaf 550mg Tab</t>
  </si>
  <si>
    <t>Rifaxa 550mg Tab</t>
  </si>
  <si>
    <t>Afdol Oral Sol</t>
  </si>
  <si>
    <t xml:space="preserve">Oral Sol </t>
  </si>
  <si>
    <t xml:space="preserve">Itotab -OD 150mg </t>
  </si>
  <si>
    <t>Elezo 150mg Cap</t>
  </si>
  <si>
    <t>Eritrogen 2000 IU Inj</t>
  </si>
  <si>
    <t>Eritrogen 4000 IU Inj</t>
  </si>
  <si>
    <t>Ropo 4000 IU PFS Injection</t>
  </si>
  <si>
    <t xml:space="preserve">1 PFS </t>
  </si>
  <si>
    <t xml:space="preserve">Gerepo 4000IU Prefilled Syringe /Vial </t>
  </si>
  <si>
    <t>Prefilled Syring /Vial</t>
  </si>
  <si>
    <t>Tasmi 20mg Tab</t>
  </si>
  <si>
    <t>Tasmi 40mg Tab</t>
  </si>
  <si>
    <t>Tasmi 80mg Tab</t>
  </si>
  <si>
    <t>Amtas 5/40mg Tab</t>
  </si>
  <si>
    <t>Amtas 10/40mg Tab</t>
  </si>
  <si>
    <t>Amtas 5/80mg Tab</t>
  </si>
  <si>
    <t>Misar 20mg Tab</t>
  </si>
  <si>
    <t>Misar 40mg Tab</t>
  </si>
  <si>
    <t>Misar 80mg Tab</t>
  </si>
  <si>
    <t xml:space="preserve">Telsan 20mg </t>
  </si>
  <si>
    <t xml:space="preserve">Telsan 40mg </t>
  </si>
  <si>
    <t xml:space="preserve">Telsan 80mg </t>
  </si>
  <si>
    <t>AM-Telsan 5/40mg Tab</t>
  </si>
  <si>
    <t>AM-Telsan 10/40mg Tab</t>
  </si>
  <si>
    <t>AM-Telsan 5/80mg Tab</t>
  </si>
  <si>
    <t>Co-Telsan 40/12.5mg Tab</t>
  </si>
  <si>
    <t>Telsarta A 5/80mg Tab</t>
  </si>
  <si>
    <t>Telsarta D 40/12.5mg Tablet</t>
  </si>
  <si>
    <t>Angiwell XR 100MG Tab</t>
  </si>
  <si>
    <t xml:space="preserve">Aspin </t>
  </si>
  <si>
    <t>Bosmon 62.5mg Tab</t>
  </si>
  <si>
    <t>Masacol 400mg Tab</t>
  </si>
  <si>
    <t>Masacol SR 800mg Tab</t>
  </si>
  <si>
    <t>Sivab 5mg Tab</t>
  </si>
  <si>
    <t>Coralan 5mg Tablet</t>
  </si>
  <si>
    <t>56's</t>
  </si>
  <si>
    <t>Ivadin 5mg Tablet</t>
  </si>
  <si>
    <t>U-Pregest 200mg Cap</t>
  </si>
  <si>
    <t>Ketonaz Lotion</t>
  </si>
  <si>
    <t xml:space="preserve">Sante </t>
  </si>
  <si>
    <t>Medicas int</t>
  </si>
  <si>
    <t xml:space="preserve">Olesta-AM 5/20mg </t>
  </si>
  <si>
    <t xml:space="preserve">Olesta-AM 5/40mg </t>
  </si>
  <si>
    <t>MyDekla 60mg Tab</t>
  </si>
  <si>
    <t>Dasvir 60mg Tab</t>
  </si>
  <si>
    <t>Daclata 60mg Tab</t>
  </si>
  <si>
    <t>Linzap 5mg Tab</t>
  </si>
  <si>
    <t>Linzap 10mg Tab</t>
  </si>
  <si>
    <t>Ecasil 600mg/300ml Inf</t>
  </si>
  <si>
    <t xml:space="preserve">300ml </t>
  </si>
  <si>
    <t>Coversyl 4mg Tab</t>
  </si>
  <si>
    <t>Respy 18mcg Cap</t>
  </si>
  <si>
    <t xml:space="preserve">Hudson Pharma </t>
  </si>
  <si>
    <t xml:space="preserve">Oncolink </t>
  </si>
  <si>
    <t>Tioflow 18mcg Cap</t>
  </si>
  <si>
    <t>Xenglu 10mg Tab</t>
  </si>
  <si>
    <t xml:space="preserve">Eye Drops </t>
  </si>
  <si>
    <t xml:space="preserve">5ml </t>
  </si>
  <si>
    <t xml:space="preserve">Vomipreg 10/10mg </t>
  </si>
  <si>
    <t>Ribazole 400mg Cap</t>
  </si>
  <si>
    <t xml:space="preserve">Riba-C 400mg </t>
  </si>
  <si>
    <t>90's</t>
  </si>
  <si>
    <t>Enta -B 0.5mg Tab</t>
  </si>
  <si>
    <t>Lamidin 100mg Tab</t>
  </si>
  <si>
    <t>Ecavir 0.5mg Tab</t>
  </si>
  <si>
    <t xml:space="preserve">Mactor International </t>
  </si>
  <si>
    <t>Rehman Trading Company</t>
  </si>
  <si>
    <t xml:space="preserve">10ml </t>
  </si>
  <si>
    <t>Santovir 800mg Tab</t>
  </si>
  <si>
    <t>Acylex 400mg Tab</t>
  </si>
  <si>
    <t>Acylex 800mg Tab</t>
  </si>
  <si>
    <t>Unigraf 0.5mg Tab</t>
  </si>
  <si>
    <t>Unigraf 1mg Tab</t>
  </si>
  <si>
    <t>Unigraf 5mg Tab</t>
  </si>
  <si>
    <t>Inograf 0.5mg Tab</t>
  </si>
  <si>
    <t>Inograf 1mg Tab</t>
  </si>
  <si>
    <t>Inograf 5mg Tab</t>
  </si>
  <si>
    <t>Tacrosan 0.5mg Cap</t>
  </si>
  <si>
    <t>Tacrosan 1mg Cap</t>
  </si>
  <si>
    <t>Sandostatin 0.05mg Inj</t>
  </si>
  <si>
    <t>5's</t>
  </si>
  <si>
    <t>Sandostatin 0.1mg Inj</t>
  </si>
  <si>
    <t>Sandostatin LAR 20MG Inj</t>
  </si>
  <si>
    <t>Breta 2.5mg Tab</t>
  </si>
  <si>
    <t>Sandimum Neoral 25mg Cap</t>
  </si>
  <si>
    <t>Sandimum Neoral 100mg Cap</t>
  </si>
  <si>
    <t>Steriflutol 500ml Inf</t>
  </si>
  <si>
    <t xml:space="preserve">500ml </t>
  </si>
  <si>
    <t>Sterifluid NS 100ml Inf</t>
  </si>
  <si>
    <t>Sterifluid NS 500ml Inf</t>
  </si>
  <si>
    <t>500ml</t>
  </si>
  <si>
    <t>Sterifluid NS 1000ml Inf</t>
  </si>
  <si>
    <t>1000ml</t>
  </si>
  <si>
    <t>Sterifluid Paeds 500ml Inf</t>
  </si>
  <si>
    <t>Sterifluid 5% 100ml Inf</t>
  </si>
  <si>
    <t>Sterifluid 5% 500ml Inf</t>
  </si>
  <si>
    <t>Sterifluid 5% 1000ml Inf</t>
  </si>
  <si>
    <t xml:space="preserve">1000ml </t>
  </si>
  <si>
    <t xml:space="preserve">Sterifluid DS 500ml </t>
  </si>
  <si>
    <t xml:space="preserve">Sterifluid DS 1000ml </t>
  </si>
  <si>
    <t xml:space="preserve">Sterifluid 10% 500ml </t>
  </si>
  <si>
    <t>Sterifluid 10% 1000ml</t>
  </si>
  <si>
    <t>Mini WFI 5ml</t>
  </si>
  <si>
    <t>Sterifluid RL 500ml</t>
  </si>
  <si>
    <t>Sterifluid RL 1000ml</t>
  </si>
  <si>
    <t>Pyodine 60ml Sol</t>
  </si>
  <si>
    <t xml:space="preserve">Sol </t>
  </si>
  <si>
    <t xml:space="preserve">Brooks </t>
  </si>
  <si>
    <t>Pyodine 450ml Sol</t>
  </si>
  <si>
    <t xml:space="preserve">450ml </t>
  </si>
  <si>
    <t xml:space="preserve">Pyodine Surgical Scrub 60ml </t>
  </si>
  <si>
    <t xml:space="preserve">Pyodine Surgical Scrub 450ml </t>
  </si>
  <si>
    <t>20g</t>
  </si>
  <si>
    <t>Neo-Pyrolate Inj</t>
  </si>
  <si>
    <t xml:space="preserve">Acuron Injection 3ml </t>
  </si>
  <si>
    <t xml:space="preserve">Acuron Injection 5ml </t>
  </si>
  <si>
    <t xml:space="preserve">Pyrolate Injection </t>
  </si>
  <si>
    <t>Enier 8mg Tablet</t>
  </si>
  <si>
    <t>Setspin 8mg Tablet</t>
  </si>
  <si>
    <t>Enier 16mg Tablet</t>
  </si>
  <si>
    <t>Setspin 16mg Tablet</t>
  </si>
  <si>
    <t>Warfin 5mg Tab</t>
  </si>
  <si>
    <t>Rivaro 15mg Tab</t>
  </si>
  <si>
    <t>Rivaro 10mg Tab</t>
  </si>
  <si>
    <t>Rivaxo 15mg Tab</t>
  </si>
  <si>
    <t>Rivaxo 10mg Tab</t>
  </si>
  <si>
    <t>Xcept 15mg Tab</t>
  </si>
  <si>
    <t>Xcept 10mg Tab</t>
  </si>
  <si>
    <t>Btrol 250mg inj</t>
  </si>
  <si>
    <t>Transamin 250mg Injection</t>
  </si>
  <si>
    <t>Transamin 250mg Capsule</t>
  </si>
  <si>
    <t>Transamin 500mg Capsule</t>
  </si>
  <si>
    <t>Maxna 500mg Cap</t>
  </si>
  <si>
    <t>Brino 500mg Cap</t>
  </si>
  <si>
    <t>Celbexx 200mg Cap</t>
  </si>
  <si>
    <t xml:space="preserve">Cibex </t>
  </si>
  <si>
    <t xml:space="preserve">Declam 50mg Tab </t>
  </si>
  <si>
    <t>Sofac-P 50mg Tab</t>
  </si>
  <si>
    <t>Caflam 50mg Tab</t>
  </si>
  <si>
    <t>Diclotol Plus Tab</t>
  </si>
  <si>
    <t>Cytotol 200mcg Tab</t>
  </si>
  <si>
    <t>Sofac M 50/200mcg Tab</t>
  </si>
  <si>
    <t>Cytopan 50mg/200mcg Tab</t>
  </si>
  <si>
    <t xml:space="preserve">Dolact 200/50mg </t>
  </si>
  <si>
    <t>De-Artho 1% Gel</t>
  </si>
  <si>
    <t xml:space="preserve">25gm </t>
  </si>
  <si>
    <t>Hoover Pharma</t>
  </si>
  <si>
    <t xml:space="preserve">Millinium Pharma </t>
  </si>
  <si>
    <t xml:space="preserve">Voltral Emulgel 20g </t>
  </si>
  <si>
    <t xml:space="preserve">Gsk CHC Pakistan </t>
  </si>
  <si>
    <t xml:space="preserve">Fastaid gel 20g </t>
  </si>
  <si>
    <t xml:space="preserve">Wintogeno Balm 50g </t>
  </si>
  <si>
    <t xml:space="preserve">Balm </t>
  </si>
  <si>
    <t>50g</t>
  </si>
  <si>
    <t>Dianic 75mg Inj</t>
  </si>
  <si>
    <t>Dianic 50mg Tab</t>
  </si>
  <si>
    <t>Magnofenac 75mg Inj</t>
  </si>
  <si>
    <t>Dyclo 75mg  Injection</t>
  </si>
  <si>
    <t>Dyclo 50mg Tab</t>
  </si>
  <si>
    <t xml:space="preserve">Chymoral Forte </t>
  </si>
  <si>
    <t>Rama-D  Cap</t>
  </si>
  <si>
    <t>Tonoflex 50mg Cap</t>
  </si>
  <si>
    <t>Pantra 100mg Inj</t>
  </si>
  <si>
    <t>Tonoflex 100mg Inj</t>
  </si>
  <si>
    <t>Mictra 100mg Inj</t>
  </si>
  <si>
    <t>Cibtaz 2mg Cap</t>
  </si>
  <si>
    <t>Analar 2mg Tab</t>
  </si>
  <si>
    <t>Tiflex 2mg Tab</t>
  </si>
  <si>
    <t>Riacen 20mg Cap</t>
  </si>
  <si>
    <t>Chiesi</t>
  </si>
  <si>
    <t>Osteocam 20mg Tab</t>
  </si>
  <si>
    <t xml:space="preserve">Mega Pharma </t>
  </si>
  <si>
    <t>Dirocam 20mg Tab</t>
  </si>
  <si>
    <t>Brexin 20mg Tab</t>
  </si>
  <si>
    <t xml:space="preserve">Chiesi </t>
  </si>
  <si>
    <t>Betadex 20mg Tab</t>
  </si>
  <si>
    <t>Exican -B Tab</t>
  </si>
  <si>
    <t>Panadol 500mg Tab</t>
  </si>
  <si>
    <t>200's</t>
  </si>
  <si>
    <t xml:space="preserve">Pharmatec for Gsk </t>
  </si>
  <si>
    <t xml:space="preserve">Panadol Forte Susp 90ml </t>
  </si>
  <si>
    <t>Supamol DS 60ml Susp</t>
  </si>
  <si>
    <t>Supamol 100mg Susp</t>
  </si>
  <si>
    <t>Anamol 60ml Susp</t>
  </si>
  <si>
    <t xml:space="preserve">PDH Pharma </t>
  </si>
  <si>
    <t>Bofalgan 1gm Inj</t>
  </si>
  <si>
    <t>Panadol Extra Tab</t>
  </si>
  <si>
    <t xml:space="preserve">Panadol Oral Drops </t>
  </si>
  <si>
    <t>Sinaxamol 450/35mg Tab</t>
  </si>
  <si>
    <t>Sinaxamol Extra 650/50mg Tab</t>
  </si>
  <si>
    <t>Nise 100mg Tab</t>
  </si>
  <si>
    <t>Osteosoft 100mg Tab</t>
  </si>
  <si>
    <t>Nimcox 100mg Tab</t>
  </si>
  <si>
    <t>Roxen 250mg Tab</t>
  </si>
  <si>
    <t>Roxen 550mg Tab</t>
  </si>
  <si>
    <t xml:space="preserve">GIA 550mg </t>
  </si>
  <si>
    <t>Synflex 550mg Tab</t>
  </si>
  <si>
    <t>Nalbin 10mg Inj</t>
  </si>
  <si>
    <t>Kinz 10mg Inj</t>
  </si>
  <si>
    <t>1ml</t>
  </si>
  <si>
    <t>Bunail 10mg Inj</t>
  </si>
  <si>
    <t xml:space="preserve"> Synalgo 100mg </t>
  </si>
  <si>
    <t>Tornil 100mg Tab</t>
  </si>
  <si>
    <t xml:space="preserve">Dentifen 100mg </t>
  </si>
  <si>
    <t>Biforben 5% Gel</t>
  </si>
  <si>
    <t xml:space="preserve">Gel </t>
  </si>
  <si>
    <t xml:space="preserve">30gm </t>
  </si>
  <si>
    <t>Ibofen 100mg Susp</t>
  </si>
  <si>
    <t>90ml</t>
  </si>
  <si>
    <t xml:space="preserve">Ibuprofen 100mg/5ml 90ml </t>
  </si>
  <si>
    <t>Liometacen 50mg Inj</t>
  </si>
  <si>
    <t>Tekac 30mg/ml Inj</t>
  </si>
  <si>
    <t>Lefora 20mg Tab</t>
  </si>
  <si>
    <t>Tegral 200mg Tab</t>
  </si>
  <si>
    <t>Enlon 30mg Cap</t>
  </si>
  <si>
    <t>Dulan 30mg Cap</t>
  </si>
  <si>
    <t>Dulexin 30mg Cap</t>
  </si>
  <si>
    <t>Lerace 250mg Tab</t>
  </si>
  <si>
    <t>Lerace 500mg Tab</t>
  </si>
  <si>
    <t xml:space="preserve">Lerace Oral Solution </t>
  </si>
  <si>
    <t>Klevra 250mg Tab</t>
  </si>
  <si>
    <t>Klevra 500mg Tab</t>
  </si>
  <si>
    <t xml:space="preserve">Klevra Oral Sol </t>
  </si>
  <si>
    <t>Xeticam 250mg Tab</t>
  </si>
  <si>
    <t>Xeticam 500mg Tab</t>
  </si>
  <si>
    <t>Lekra Oral Solution</t>
  </si>
  <si>
    <t>30ml</t>
  </si>
  <si>
    <t>Hitop 25mg Tab</t>
  </si>
  <si>
    <t>Hitop 50mg Tab</t>
  </si>
  <si>
    <t>Topirama 25mg Tab</t>
  </si>
  <si>
    <t>Topirama 50mg Tab</t>
  </si>
  <si>
    <t>Prazolam 0.5mg Tab</t>
  </si>
  <si>
    <t>Mazimax 3mg Tab</t>
  </si>
  <si>
    <t>Bromalex 3mg Tab</t>
  </si>
  <si>
    <t xml:space="preserve">Zargus 1mg </t>
  </si>
  <si>
    <t xml:space="preserve">Zargus 2mg </t>
  </si>
  <si>
    <t>Revoc 1mg Tab</t>
  </si>
  <si>
    <t>Revoc 2mg Tab</t>
  </si>
  <si>
    <t>Pramtec 20mg Tab</t>
  </si>
  <si>
    <t>Citanew 10mg Tab</t>
  </si>
  <si>
    <t>Estar 10mg Tab</t>
  </si>
  <si>
    <t>Estar 5mg Tab</t>
  </si>
  <si>
    <t>Zavget 10mg Tab</t>
  </si>
  <si>
    <t>Zavget 5mg Tab</t>
  </si>
  <si>
    <t>Nodep 5mg Tab</t>
  </si>
  <si>
    <t>Depex 20mg Cap</t>
  </si>
  <si>
    <t>Magicap 20mg Cap</t>
  </si>
  <si>
    <t>Flux 20mg Cap</t>
  </si>
  <si>
    <t>Voxamine 50mg Tab</t>
  </si>
  <si>
    <t>Aeva 20mg Tab</t>
  </si>
  <si>
    <t>Seroft 50mg Tab</t>
  </si>
  <si>
    <t>Neudopa Tablet</t>
  </si>
  <si>
    <t>Afdol 10mg Tab</t>
  </si>
  <si>
    <t>Cetrido 10mg Tab</t>
  </si>
  <si>
    <t>Cetrido 60ml Syrup</t>
  </si>
  <si>
    <t>Cetrix 10mg Tab</t>
  </si>
  <si>
    <t xml:space="preserve">Rigix oral Sol 120ml </t>
  </si>
  <si>
    <t xml:space="preserve">Syrup </t>
  </si>
  <si>
    <t>Citizin 10mg Tab</t>
  </si>
  <si>
    <t xml:space="preserve">Citizin Syrup </t>
  </si>
  <si>
    <t>Stugeron 25mg Tab</t>
  </si>
  <si>
    <t>Slorit 5mg Tab</t>
  </si>
  <si>
    <t xml:space="preserve">Olivestin 10mg </t>
  </si>
  <si>
    <t>Larinex 5mg Tab</t>
  </si>
  <si>
    <t>No-Drose 10mg Tab</t>
  </si>
  <si>
    <t>Vasofax 120mg Tab</t>
  </si>
  <si>
    <t>Fifex 120mg Tab</t>
  </si>
  <si>
    <t>Fexet 120mg Tab</t>
  </si>
  <si>
    <t>Fexet 180mg Tab</t>
  </si>
  <si>
    <t>Fexet 60mg Tab</t>
  </si>
  <si>
    <t>Fenadin 180mg Tab</t>
  </si>
  <si>
    <t>Welcet 5mg Tab</t>
  </si>
  <si>
    <t>T-Day 5mg Tab</t>
  </si>
  <si>
    <t>Clarin 10mg Tab</t>
  </si>
  <si>
    <t xml:space="preserve">Clarin 5mg/5ml Syrup </t>
  </si>
  <si>
    <t>Exigentin 10mg Tab</t>
  </si>
  <si>
    <t xml:space="preserve">Exigentin 5mg/5ml 60ml </t>
  </si>
  <si>
    <t>Slorit 60ml Syp</t>
  </si>
  <si>
    <t>Neo-Antial 0.5mg/ml Syrup</t>
  </si>
  <si>
    <t xml:space="preserve">Ceregin Oral Sol </t>
  </si>
  <si>
    <t>Oral Sol</t>
  </si>
  <si>
    <t>Ceregin 1.5mg Tab</t>
  </si>
  <si>
    <t xml:space="preserve">Otoflox 0.3% Ear Drops </t>
  </si>
  <si>
    <t xml:space="preserve">Ear Drops </t>
  </si>
  <si>
    <t xml:space="preserve">Otoflox 0.6% Ear Drops </t>
  </si>
  <si>
    <t xml:space="preserve">Oxycrom -P Nasal Spray </t>
  </si>
  <si>
    <t>Nasal Spray</t>
  </si>
  <si>
    <t>Tarisan Nasal Spray</t>
  </si>
  <si>
    <t xml:space="preserve">15ml </t>
  </si>
  <si>
    <t>Xolisan Nasal Spray</t>
  </si>
  <si>
    <t xml:space="preserve">20ml </t>
  </si>
  <si>
    <t>Brotin 2.5mg Tab</t>
  </si>
  <si>
    <t>Namet 50mg Tab</t>
  </si>
  <si>
    <t>Cyprodiol Tablet</t>
  </si>
  <si>
    <t>21's</t>
  </si>
  <si>
    <t>Divestra Tab</t>
  </si>
  <si>
    <t>Danzol 100mg Tab</t>
  </si>
  <si>
    <t>Preglan 3mg Tab</t>
  </si>
  <si>
    <t>Estranor Tablet</t>
  </si>
  <si>
    <t xml:space="preserve">Syntomax 5IU </t>
  </si>
  <si>
    <t>DABA 2gm Sachet</t>
  </si>
  <si>
    <t>7's</t>
  </si>
  <si>
    <t>Onita 2g Sachet</t>
  </si>
  <si>
    <t>Alkacitron 120ml Syrup</t>
  </si>
  <si>
    <t>Uricon 200mg Tab</t>
  </si>
  <si>
    <t>Spiromide 20mg Tab</t>
  </si>
  <si>
    <t>Spiromide 40mg Tab</t>
  </si>
  <si>
    <t>Uriteone 0.4mg Cap</t>
  </si>
  <si>
    <t>Flosure 0.4mg Cap</t>
  </si>
  <si>
    <t>Tamsol 0.4mg Cap</t>
  </si>
  <si>
    <t>Tamsol -D Cap</t>
  </si>
  <si>
    <t>Tamsolin Plus 04mg Cap</t>
  </si>
  <si>
    <t>Toldin 2mg Tab</t>
  </si>
  <si>
    <t>Zurig 40mg Tab</t>
  </si>
  <si>
    <t>Zurig 80mg Tab</t>
  </si>
  <si>
    <t>Gouric 40mg Tab</t>
  </si>
  <si>
    <t>Gouric 80mg Tab</t>
  </si>
  <si>
    <t>Clycin V Cream</t>
  </si>
  <si>
    <t xml:space="preserve">Canestin Vaginal Cream with Applicator </t>
  </si>
  <si>
    <t>Vaginal Cream</t>
  </si>
  <si>
    <t>5gm</t>
  </si>
  <si>
    <t>Bayer</t>
  </si>
  <si>
    <t xml:space="preserve">Canestin 500mg Vaginal Tablet </t>
  </si>
  <si>
    <t>Oligyn -1 Tab</t>
  </si>
  <si>
    <t>Conazit 150mg Cap</t>
  </si>
  <si>
    <t>Gofung 150mg Cap</t>
  </si>
  <si>
    <t>Icon 100mg Cap</t>
  </si>
  <si>
    <t>4's</t>
  </si>
  <si>
    <t>Rolac 100mg Cap</t>
  </si>
  <si>
    <t>Daktarin Oral Gel</t>
  </si>
  <si>
    <t>Oral Gel</t>
  </si>
  <si>
    <t>20gm</t>
  </si>
  <si>
    <t xml:space="preserve">Terbisil Cream </t>
  </si>
  <si>
    <t>Terbisil 125mg Tab</t>
  </si>
  <si>
    <t>Lamisil 10g Cream</t>
  </si>
  <si>
    <t>10g</t>
  </si>
  <si>
    <t>GSK CHC Pakistan</t>
  </si>
  <si>
    <t xml:space="preserve">Terbisan Cream 10g </t>
  </si>
  <si>
    <t xml:space="preserve">Terbisan 125mg Tab </t>
  </si>
  <si>
    <t>Clozox Vaginal Cream</t>
  </si>
  <si>
    <t xml:space="preserve">35g </t>
  </si>
  <si>
    <t>Amak 100mg Inj</t>
  </si>
  <si>
    <t>Amkay 100mg Inj</t>
  </si>
  <si>
    <t>Amak 250mg Inj</t>
  </si>
  <si>
    <t>Amkay 250mg Inj</t>
  </si>
  <si>
    <t>Amak 500mg Inj</t>
  </si>
  <si>
    <t>Amkay 500mg Inj</t>
  </si>
  <si>
    <t>Calamox 1.2gm iNj</t>
  </si>
  <si>
    <t>Calamox DUO Susp</t>
  </si>
  <si>
    <t>70ml</t>
  </si>
  <si>
    <t>Calamox 156mg Susp</t>
  </si>
  <si>
    <t>Sefkin 100mg Inj</t>
  </si>
  <si>
    <t>Sefkin 250mg Inj</t>
  </si>
  <si>
    <t>Sefkin 500mg Inj</t>
  </si>
  <si>
    <t>Co-Amoxi 1200mg inj</t>
  </si>
  <si>
    <t>Amclav Plus 457mg/5ml Susp</t>
  </si>
  <si>
    <t xml:space="preserve">70ml </t>
  </si>
  <si>
    <t>Co-Amoxi 156.25mg Susp</t>
  </si>
  <si>
    <t>Maxil 125mg/5ml Susp</t>
  </si>
  <si>
    <t xml:space="preserve">Calamox 375mg </t>
  </si>
  <si>
    <t>Amclav 375mg Tab</t>
  </si>
  <si>
    <t>Calamox 312.50mg Susp</t>
  </si>
  <si>
    <t>Calamox 600mg Inj</t>
  </si>
  <si>
    <t xml:space="preserve">Calamox 625mg </t>
  </si>
  <si>
    <t xml:space="preserve">Calamox 1000mg </t>
  </si>
  <si>
    <t xml:space="preserve">Amclav DS 312.5mg /5ml Susp 60ml </t>
  </si>
  <si>
    <t>Amclav 625mg Tab</t>
  </si>
  <si>
    <t>Amclav 1g Tab</t>
  </si>
  <si>
    <t>Co-Amoxi 625mg Tab</t>
  </si>
  <si>
    <t>Zezot 200mg Susp</t>
  </si>
  <si>
    <t>Zezot 250mg Cap</t>
  </si>
  <si>
    <t>Zezot 500mg Cap</t>
  </si>
  <si>
    <t>Zetro 200mg/5ml Susp</t>
  </si>
  <si>
    <t>Zetro 250mg Cap</t>
  </si>
  <si>
    <t>Servaz 200mg/5ml Susp</t>
  </si>
  <si>
    <t>Servaz 250mg Cap</t>
  </si>
  <si>
    <t>Azigold 500mg Cap</t>
  </si>
  <si>
    <t>Azotek 500mg Cap</t>
  </si>
  <si>
    <t>Ceclor 250mg Cap</t>
  </si>
  <si>
    <t>Ceclor 500mg Cap</t>
  </si>
  <si>
    <t xml:space="preserve">Ceclor 125mg Susp </t>
  </si>
  <si>
    <t xml:space="preserve">Ceclor 250mg Susp </t>
  </si>
  <si>
    <t xml:space="preserve">Ceclor 50mg Peads Drops </t>
  </si>
  <si>
    <t xml:space="preserve">Slate 50mg/ml Drops </t>
  </si>
  <si>
    <t>Oral Drops</t>
  </si>
  <si>
    <t>Neucef 500mg Cap</t>
  </si>
  <si>
    <t>Kefzol 500mg Inj</t>
  </si>
  <si>
    <t>Kefzol 1g Inj</t>
  </si>
  <si>
    <t>Maxum 500mg Inj</t>
  </si>
  <si>
    <t>Maxum 1g inj</t>
  </si>
  <si>
    <t xml:space="preserve">Cefia 100mg/5ml </t>
  </si>
  <si>
    <t>Cefia DS 200mg/5ml</t>
  </si>
  <si>
    <t>Cefia 400mg Cap</t>
  </si>
  <si>
    <t>Cefiget 100mg/5ml Susp</t>
  </si>
  <si>
    <t>Cefiget DS 200mg/5ml Susp</t>
  </si>
  <si>
    <t>Cefiget 400mg Cap</t>
  </si>
  <si>
    <t>Caricef 100mg Susp</t>
  </si>
  <si>
    <t>Caricef DS 200mg Susp</t>
  </si>
  <si>
    <t>Caricef 400mg Cap</t>
  </si>
  <si>
    <t>Toxirid 1gm Inj</t>
  </si>
  <si>
    <t>Deezon Plus 1g Inj</t>
  </si>
  <si>
    <t>Cebac 1g Injection</t>
  </si>
  <si>
    <t>Pure -Xim 250mg Inj</t>
  </si>
  <si>
    <t>Pure -Xim 500mg Inj</t>
  </si>
  <si>
    <t>Pure -Xim 1g Inj</t>
  </si>
  <si>
    <t>Taxomic 1g Inj</t>
  </si>
  <si>
    <t>Utazid 1g Inj</t>
  </si>
  <si>
    <t>Utazid 250mg Inj</t>
  </si>
  <si>
    <t>Utazid 500mg Inj</t>
  </si>
  <si>
    <t>Qzon 1g Inj</t>
  </si>
  <si>
    <t>Qzon 500mg Inj</t>
  </si>
  <si>
    <t>Qzon 250mg Inj</t>
  </si>
  <si>
    <t>Zecef 750mg Inj</t>
  </si>
  <si>
    <t>Zecef 1500mg Inj</t>
  </si>
  <si>
    <t>Getofin IV 1g inj</t>
  </si>
  <si>
    <t>Getofin IV 500mg inj</t>
  </si>
  <si>
    <t>Getofin IV 250mg inj</t>
  </si>
  <si>
    <t>Neogene 1g IV Inj</t>
  </si>
  <si>
    <t>Neogene 500mg IV Inj</t>
  </si>
  <si>
    <t>Oxidil 250mg Inj</t>
  </si>
  <si>
    <t>Keflex 500mg Cap</t>
  </si>
  <si>
    <t>Keflex 125mg/5ml Susp</t>
  </si>
  <si>
    <t>Solvocef 500mg Cap</t>
  </si>
  <si>
    <t>Velora 125mg/5ml Susp</t>
  </si>
  <si>
    <t>Velora 250mg/5ml Susp</t>
  </si>
  <si>
    <t>Velora 500mg Cap</t>
  </si>
  <si>
    <t>Lenwin 500mg Cap</t>
  </si>
  <si>
    <t>Lenwin 125/5ml Susp</t>
  </si>
  <si>
    <t>Lenwin 250/5ml Susp</t>
  </si>
  <si>
    <t>Infexin 500mg Cap</t>
  </si>
  <si>
    <t>Cipesta 250mg Tab</t>
  </si>
  <si>
    <t>Cipesta 500mg Tab</t>
  </si>
  <si>
    <t>Cipesta 250mg Susp</t>
  </si>
  <si>
    <t>Claritek 250mg Tab</t>
  </si>
  <si>
    <t>Claritek 500mg Tab</t>
  </si>
  <si>
    <t>Cyrocin 250mg Tab</t>
  </si>
  <si>
    <t>Cyrocin 500mg Tab</t>
  </si>
  <si>
    <t>Ciprojan 250mg Tab</t>
  </si>
  <si>
    <t>Ciprojan 500mg Tab</t>
  </si>
  <si>
    <t>Ciprojan 125mg /250mg Susp</t>
  </si>
  <si>
    <t>Arithro 250mg Tab</t>
  </si>
  <si>
    <t>Arithro 500mg Tab</t>
  </si>
  <si>
    <t xml:space="preserve">Novidate 250mg/5ml Susp </t>
  </si>
  <si>
    <t>Rithmo 125mg Susp</t>
  </si>
  <si>
    <t xml:space="preserve">Clariquen 125mg Suspension </t>
  </si>
  <si>
    <t xml:space="preserve">Susp </t>
  </si>
  <si>
    <t>Declocine 100mg Cap</t>
  </si>
  <si>
    <t>Supramycin 100mg Cap</t>
  </si>
  <si>
    <t>Gentic 40mg Inj</t>
  </si>
  <si>
    <t>Gentic 80mg Inj</t>
  </si>
  <si>
    <t>Cilapen 500mg Inj</t>
  </si>
  <si>
    <t>Sterilevo 100ml Inj</t>
  </si>
  <si>
    <t>Oxylevo 500mg Inf</t>
  </si>
  <si>
    <t>Oxylevo 250mg Tab</t>
  </si>
  <si>
    <t>Oxylevo 500mg Tab</t>
  </si>
  <si>
    <t>Leflox 250mg Tab</t>
  </si>
  <si>
    <t>Leflox 500mg Tab</t>
  </si>
  <si>
    <t>Locus 250mg Tab</t>
  </si>
  <si>
    <t>Locus 500mg Tab</t>
  </si>
  <si>
    <t>Mylinco 500mg Cap</t>
  </si>
  <si>
    <t>Meroget 500mg Inj</t>
  </si>
  <si>
    <t>Penro 500mg Inj</t>
  </si>
  <si>
    <t xml:space="preserve">Avelin 400mg/250ml </t>
  </si>
  <si>
    <t>Meromax 500mg Inj</t>
  </si>
  <si>
    <t>Maxlox IV Inj</t>
  </si>
  <si>
    <t>Mofest 500mg Inj</t>
  </si>
  <si>
    <t>250ml</t>
  </si>
  <si>
    <t>Mofest 400mg Tab</t>
  </si>
  <si>
    <t>Moxiget 400mg Tab</t>
  </si>
  <si>
    <t>Oxaquin 400mg Tab</t>
  </si>
  <si>
    <t>Oflobid 200mg Tab</t>
  </si>
  <si>
    <t>Oflobid 400mg Tab</t>
  </si>
  <si>
    <t>Oflomax 200mg Tab</t>
  </si>
  <si>
    <t>Tanzo 4.5gm Inj</t>
  </si>
  <si>
    <t>Nebcin 20mg/1ml Inj</t>
  </si>
  <si>
    <t>Nebcin 80mg/2ml  Inj</t>
  </si>
  <si>
    <t>Vinjec CP 500mg Inj</t>
  </si>
  <si>
    <t>Vinjec CP 1000mg Inj</t>
  </si>
  <si>
    <t xml:space="preserve">Zolrest 600mg </t>
  </si>
  <si>
    <t>Linzolid 600mg Tab</t>
  </si>
  <si>
    <t>Ecasil 600mg Tab</t>
  </si>
  <si>
    <t>Arceva 40/240mg Tab</t>
  </si>
  <si>
    <t>8's</t>
  </si>
  <si>
    <t>Hi-Servin 20/120mg Tab</t>
  </si>
  <si>
    <t>16's</t>
  </si>
  <si>
    <t>Artem Plus 20/120mg Tab</t>
  </si>
  <si>
    <t>Arceva Dry Susp</t>
  </si>
  <si>
    <t xml:space="preserve">HCQ Tablet 200mcg </t>
  </si>
  <si>
    <t xml:space="preserve">Glinext MR 30mg </t>
  </si>
  <si>
    <t xml:space="preserve">Glinext MR 60mg </t>
  </si>
  <si>
    <t>Glazid MR 30mg Tab</t>
  </si>
  <si>
    <t>Glazid MR 60mg Tab</t>
  </si>
  <si>
    <t>Diamicron MR 30mg Tablet</t>
  </si>
  <si>
    <t>Diamicron MR 60mg Tablet</t>
  </si>
  <si>
    <t>Diamicron 80mg Tab</t>
  </si>
  <si>
    <t>Glimin Tab</t>
  </si>
  <si>
    <t>Evopride 4mg Tablet</t>
  </si>
  <si>
    <t>Evopride 2mg Tablet</t>
  </si>
  <si>
    <t>Getryl 4mg Tab</t>
  </si>
  <si>
    <t>Getryl 2mg Tab</t>
  </si>
  <si>
    <t>Gluconorm 4mg Tab</t>
  </si>
  <si>
    <t>Gluconorm 2mg Tab</t>
  </si>
  <si>
    <t>Gluconormet 2mg/500mg Tab</t>
  </si>
  <si>
    <t>Evopride Plus 2/500mg Tablet</t>
  </si>
  <si>
    <t>Getformin 2/500mg Tab</t>
  </si>
  <si>
    <t>Insuget 70/30IU Inj</t>
  </si>
  <si>
    <t>Insuget NPH Inj</t>
  </si>
  <si>
    <t>Insuget R Inj</t>
  </si>
  <si>
    <t>Mixtard 70/30 Injection</t>
  </si>
  <si>
    <t xml:space="preserve">Novo Nordisk </t>
  </si>
  <si>
    <t>Insulatard HM 100 IU Inj</t>
  </si>
  <si>
    <t xml:space="preserve">Actrapid HM 100 IU </t>
  </si>
  <si>
    <t>Glucophage 500mg Tab</t>
  </si>
  <si>
    <t>Piozar Plus 15/500mg Tab</t>
  </si>
  <si>
    <t>Piozar 45mg Tab</t>
  </si>
  <si>
    <t>Zolid Plus 15/500mg Tab</t>
  </si>
  <si>
    <t>Zolid 45mg Tab</t>
  </si>
  <si>
    <t>Zoliget 2/30mg Tab</t>
  </si>
  <si>
    <t>Zoliget 4/30mg Tab</t>
  </si>
  <si>
    <t>Zoliget 2/15mg Tab</t>
  </si>
  <si>
    <t>Vilget -M 50/500mg Tab</t>
  </si>
  <si>
    <t>Vilget -M 50/850mg Tab</t>
  </si>
  <si>
    <t>Vilget-M  50/1000mg Tab</t>
  </si>
  <si>
    <t>Vilget 50mg Tab</t>
  </si>
  <si>
    <t>Pozemet 15/500mg Tab</t>
  </si>
  <si>
    <t>Poze 45mg Tab</t>
  </si>
  <si>
    <t>Poze G 2/30mg Tab</t>
  </si>
  <si>
    <t>Poze G 4/30mg Tab</t>
  </si>
  <si>
    <t>Poze 30mg Tab</t>
  </si>
  <si>
    <t>Piozar 30mg Tab</t>
  </si>
  <si>
    <t>Viptin  Met 50/500mg Tab</t>
  </si>
  <si>
    <t>Viptin  Met 50/850mg Tab</t>
  </si>
  <si>
    <t>Galvus Met 50/500mg Tablet</t>
  </si>
  <si>
    <t>Galvus Met 50/850mg Tablet</t>
  </si>
  <si>
    <t>Galvus Met 50/1000mg Tablet</t>
  </si>
  <si>
    <t>Galvus 50mg Tab</t>
  </si>
  <si>
    <t>Galvecta Plus 50/1000mg Tab</t>
  </si>
  <si>
    <t xml:space="preserve">Galvecta 50mg </t>
  </si>
  <si>
    <t xml:space="preserve">Sitanext 50/1000mg </t>
  </si>
  <si>
    <t xml:space="preserve">Sitanext 50/500mg </t>
  </si>
  <si>
    <t>Inosita Plus 50/1000mg Tab</t>
  </si>
  <si>
    <t>Inosita Plus 50/500mg Tab</t>
  </si>
  <si>
    <t>Tagipmet 50/1000mg Tab</t>
  </si>
  <si>
    <t>Tagipmet 50/500mg Tab</t>
  </si>
  <si>
    <t>Alfa -D Tablet</t>
  </si>
  <si>
    <t>Dyalfa 0.5mcg Tab</t>
  </si>
  <si>
    <t>CAC 1000 Plus Tab</t>
  </si>
  <si>
    <t xml:space="preserve">GSK CHC Pakistan </t>
  </si>
  <si>
    <t>Calcium -P 110ml Susp</t>
  </si>
  <si>
    <t>110ml</t>
  </si>
  <si>
    <t>Calcium-P Chewable Tab</t>
  </si>
  <si>
    <t>Qalsium D Tab</t>
  </si>
  <si>
    <t>40's</t>
  </si>
  <si>
    <t>Miura D Inj</t>
  </si>
  <si>
    <t>Doplet 3 Inj</t>
  </si>
  <si>
    <t>DX3 Inj</t>
  </si>
  <si>
    <t>Sangobion Cap</t>
  </si>
  <si>
    <t>Sangobion 120ml Syrup</t>
  </si>
  <si>
    <t>Gabaplus 300mg Cap</t>
  </si>
  <si>
    <t>Gabaplus 100mg Cap</t>
  </si>
  <si>
    <t>Gabix 300mg Cap</t>
  </si>
  <si>
    <t>Gabix 100mg Cap</t>
  </si>
  <si>
    <t>P-Malt Tab</t>
  </si>
  <si>
    <t>P-Malt 120ml Syrup</t>
  </si>
  <si>
    <t>Rubifer Chewable 100mg Tab</t>
  </si>
  <si>
    <t xml:space="preserve">Rubifer Syrup </t>
  </si>
  <si>
    <t>Rubifer F Tablet</t>
  </si>
  <si>
    <t>Irobest Syrup</t>
  </si>
  <si>
    <t>Dysofer -F Tablet</t>
  </si>
  <si>
    <t>Irobest-F Tablet</t>
  </si>
  <si>
    <t>Ferosoft -S Inj</t>
  </si>
  <si>
    <t>Bislari S Inj</t>
  </si>
  <si>
    <t>Axifer Iv Injection</t>
  </si>
  <si>
    <t>Fer-P Syrup</t>
  </si>
  <si>
    <t>Mecomed 500mcg Tab</t>
  </si>
  <si>
    <t>Mecotec 500mcg Tab</t>
  </si>
  <si>
    <t xml:space="preserve">Mecomed 500mcg Injection </t>
  </si>
  <si>
    <t>Nervon 500mcg Tab</t>
  </si>
  <si>
    <t>Nervon 500mcg Inj</t>
  </si>
  <si>
    <t>Bezel 500mcg Inj</t>
  </si>
  <si>
    <t>Multibionta Cap</t>
  </si>
  <si>
    <t>Supravit M Tab</t>
  </si>
  <si>
    <t xml:space="preserve">Ossvit-D Susp 60ml </t>
  </si>
  <si>
    <t>Osnate D Tablet</t>
  </si>
  <si>
    <t xml:space="preserve">Osnate D Susp 120ml </t>
  </si>
  <si>
    <t>Osam D Tab</t>
  </si>
  <si>
    <t>Intig -D Tablet</t>
  </si>
  <si>
    <t>Ossogin 800mg Tab</t>
  </si>
  <si>
    <t>Osnate 800mg Tab</t>
  </si>
  <si>
    <t>Zeegab 75mg Cap</t>
  </si>
  <si>
    <t>Zeegab 150mg Cap</t>
  </si>
  <si>
    <t>Hilin 75mg Cap</t>
  </si>
  <si>
    <t>Hilin 100mg Cap</t>
  </si>
  <si>
    <t>Hilin 150mg Cap</t>
  </si>
  <si>
    <t>Gabica 75mg Cap</t>
  </si>
  <si>
    <t>Gabica 100mg Cap</t>
  </si>
  <si>
    <t>Gabica 150mg Cap</t>
  </si>
  <si>
    <t>Gablis 100mg Cap</t>
  </si>
  <si>
    <t>Actiflor Sachet</t>
  </si>
  <si>
    <t>Neurobion Tab</t>
  </si>
  <si>
    <t xml:space="preserve">Neurobion Inj 3ml </t>
  </si>
  <si>
    <t>25's</t>
  </si>
  <si>
    <t>Polybion  Forte Syrup</t>
  </si>
  <si>
    <t xml:space="preserve">Zevirol Expectorant 120ml Syrup without carton </t>
  </si>
  <si>
    <t>Tyrillin Syrup 120ml</t>
  </si>
  <si>
    <t xml:space="preserve"> 120ml </t>
  </si>
  <si>
    <t>Cibcose 120ml Syrup</t>
  </si>
  <si>
    <t>Pulmiterol 10mg Tab</t>
  </si>
  <si>
    <t>Pulmitac 20mg Tab</t>
  </si>
  <si>
    <t>Rinoclenil 100MCG Nasal Spray</t>
  </si>
  <si>
    <t>Spray</t>
  </si>
  <si>
    <t>Clenil 250mcg Inhaler</t>
  </si>
  <si>
    <t xml:space="preserve">Inhaler </t>
  </si>
  <si>
    <t>Atem 0.025% Neb sol</t>
  </si>
  <si>
    <t>Neb Sol</t>
  </si>
  <si>
    <t>Salbo HFA Inhaler</t>
  </si>
  <si>
    <t>Inhaler</t>
  </si>
  <si>
    <t>Montiget 10mg Tab</t>
  </si>
  <si>
    <t>Airmont 10mg Tab</t>
  </si>
  <si>
    <t>Aireez 10mg Tab</t>
  </si>
  <si>
    <t>Aireez 5mg Tab</t>
  </si>
  <si>
    <t>Montika 5mg Tab</t>
  </si>
  <si>
    <t>Montec 5mg Tab</t>
  </si>
  <si>
    <t>Salbest 100mcg Inhaler</t>
  </si>
  <si>
    <t xml:space="preserve">Inspirol Inhaler 100mcg </t>
  </si>
  <si>
    <t>Venex 2mg Tab</t>
  </si>
  <si>
    <t xml:space="preserve">Venex Syrup 120ml </t>
  </si>
  <si>
    <t>Clenil Aerosol Neb Sol</t>
  </si>
  <si>
    <t xml:space="preserve">Foster 120 MDI HFA </t>
  </si>
  <si>
    <t xml:space="preserve">Salnafot CFC Free inahler </t>
  </si>
  <si>
    <t>Salbeclo Inhaler</t>
  </si>
  <si>
    <t>Brethin 1.5mg Syrup</t>
  </si>
  <si>
    <t>Brethin 2.5mg Tab</t>
  </si>
  <si>
    <t>Saltra HFA 25/250mcg Inhaler</t>
  </si>
  <si>
    <t xml:space="preserve">Xaltide HFA Inhaler </t>
  </si>
  <si>
    <t>Salnon 100/50mcg Inhaler -HFA</t>
  </si>
  <si>
    <t>Quibran -T/SR Tablet</t>
  </si>
  <si>
    <t xml:space="preserve">Gsk </t>
  </si>
  <si>
    <t xml:space="preserve">Acylex 5% Ointment </t>
  </si>
  <si>
    <t>5g</t>
  </si>
  <si>
    <t>Santovir Eye Ointment</t>
  </si>
  <si>
    <t>4.5g</t>
  </si>
  <si>
    <t xml:space="preserve">Timol Eye Drops </t>
  </si>
  <si>
    <t>Eye Drops</t>
  </si>
  <si>
    <t xml:space="preserve">Alza Pharma </t>
  </si>
  <si>
    <t>Betalol Eye Drops</t>
  </si>
  <si>
    <t>Brinz Eye Drops</t>
  </si>
  <si>
    <t>Santochlor Eye Drops</t>
  </si>
  <si>
    <t>Dexoptic -C Susp</t>
  </si>
  <si>
    <t>Tears Forte Ophth Sol</t>
  </si>
  <si>
    <t>Ophth Sol</t>
  </si>
  <si>
    <t>Co-Dorzol Eye Drops</t>
  </si>
  <si>
    <t>Tilomide Opth Sol</t>
  </si>
  <si>
    <t>Dorz T Eye Drops</t>
  </si>
  <si>
    <t>Lamcy-T Opth Susp</t>
  </si>
  <si>
    <t>Eye Susp</t>
  </si>
  <si>
    <t xml:space="preserve">Fudic Ointment </t>
  </si>
  <si>
    <t>15g</t>
  </si>
  <si>
    <t>Vislat Eye Sol</t>
  </si>
  <si>
    <t xml:space="preserve">2.5ml </t>
  </si>
  <si>
    <t xml:space="preserve">Alzox Eye Drops </t>
  </si>
  <si>
    <t>Mionex Opth Sol</t>
  </si>
  <si>
    <t>Moxiopt 0.5% Eye Drops</t>
  </si>
  <si>
    <t>Natasan Eye Drops</t>
  </si>
  <si>
    <t>Optoflox Eye Drops 0.3%</t>
  </si>
  <si>
    <t xml:space="preserve">Natamin Eye Drops </t>
  </si>
  <si>
    <t>Blink Fresh Eye Drops</t>
  </si>
  <si>
    <t>Optopred Eye Drops</t>
  </si>
  <si>
    <t>Santodex Eye Drops</t>
  </si>
  <si>
    <t>Mydex Eye Drops</t>
  </si>
  <si>
    <t xml:space="preserve">Tod Eye Drops </t>
  </si>
  <si>
    <t>Tobralux Eye Drops</t>
  </si>
  <si>
    <t>Travson 0.004%  Eye Drops</t>
  </si>
  <si>
    <t>Travost Eye Drops</t>
  </si>
  <si>
    <t xml:space="preserve">Tropic Sol </t>
  </si>
  <si>
    <t>Optidine 0.1%  Eye Drops</t>
  </si>
  <si>
    <t>Nepot  0.1%  Eye Drops</t>
  </si>
  <si>
    <t>Patadin Opth Sol</t>
  </si>
  <si>
    <t xml:space="preserve">Opat Eye Drops </t>
  </si>
  <si>
    <t xml:space="preserve">Neplo Eye Drops </t>
  </si>
  <si>
    <t>1'S</t>
  </si>
  <si>
    <t>Nepac Eye Susp</t>
  </si>
  <si>
    <t>Betamet -G Oint</t>
  </si>
  <si>
    <t xml:space="preserve">15g </t>
  </si>
  <si>
    <t>Baycuten N Cream</t>
  </si>
  <si>
    <t>Ticovate 10mg Cream</t>
  </si>
  <si>
    <t>Fusac 15g Cream</t>
  </si>
  <si>
    <t xml:space="preserve">Fucitop Cream </t>
  </si>
  <si>
    <t>Fudic 15g Cream</t>
  </si>
  <si>
    <t>15G</t>
  </si>
  <si>
    <t>Clozox H Cream</t>
  </si>
  <si>
    <t>Hyclozole Cream</t>
  </si>
  <si>
    <t>Safoquin 2% Cream</t>
  </si>
  <si>
    <t>Safoquin 4% Cream</t>
  </si>
  <si>
    <t>Sanclear Cream</t>
  </si>
  <si>
    <t xml:space="preserve">Isotin Gel 10g </t>
  </si>
  <si>
    <t>10G</t>
  </si>
  <si>
    <t xml:space="preserve">Erytrexin Gel </t>
  </si>
  <si>
    <t xml:space="preserve">Mitex 5% Cream </t>
  </si>
  <si>
    <t>Skab Cream 30g</t>
  </si>
  <si>
    <t>30g</t>
  </si>
  <si>
    <t xml:space="preserve">Mitex 5% Lotion 60ml </t>
  </si>
  <si>
    <t xml:space="preserve">Lotion </t>
  </si>
  <si>
    <t>Sensocain 0.75% Spinal 2ml Inj</t>
  </si>
  <si>
    <t xml:space="preserve"> 5's</t>
  </si>
  <si>
    <t>Sensocain 0.5% Spinal 4ml Inj</t>
  </si>
  <si>
    <t xml:space="preserve">Sensocain Plain Injection 10ml </t>
  </si>
  <si>
    <t xml:space="preserve">Rosunext 10mg </t>
  </si>
  <si>
    <t>Brand Name</t>
  </si>
  <si>
    <t>Dosage Form</t>
  </si>
  <si>
    <t>Pack Size</t>
  </si>
  <si>
    <t>Manufacturer</t>
  </si>
  <si>
    <t>Supplier</t>
  </si>
  <si>
    <t>Yasir Dist Network (Glucophage only )</t>
  </si>
  <si>
    <t>MRP</t>
  </si>
  <si>
    <t>Offered Price</t>
  </si>
  <si>
    <t>%age Dis</t>
  </si>
  <si>
    <t xml:space="preserve">Zeprodex Ear Drops </t>
  </si>
  <si>
    <t xml:space="preserve">Eer Drops </t>
  </si>
  <si>
    <t>2040/2000</t>
  </si>
  <si>
    <t>Cefaclor 500mg</t>
  </si>
  <si>
    <t>Ceftriaxone 1000mgI.V</t>
  </si>
  <si>
    <t>Ceftriaxone 500mg</t>
  </si>
  <si>
    <t>Ceftazidime 1g</t>
  </si>
  <si>
    <t>Tyloric 40mg Tab</t>
  </si>
  <si>
    <t>Qutenza 100mg Tab</t>
  </si>
  <si>
    <t>Qusel 100mg Tab</t>
  </si>
  <si>
    <t>525/355</t>
  </si>
  <si>
    <t>Provas-N Forte Tab</t>
  </si>
  <si>
    <t>Plagril 75mg Tab</t>
  </si>
  <si>
    <t>Megafenac -K 50mg Tab</t>
  </si>
  <si>
    <t>Zosper 10mg Tab</t>
  </si>
  <si>
    <t>Sanflucan 150mg Cap</t>
  </si>
  <si>
    <t>Ultima 500mg Tab</t>
  </si>
  <si>
    <t>Technical Recommended Medicine Tender 2020-2021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</si>
</sst>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6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 shrinkToFit="1"/>
    </xf>
    <xf numFmtId="0" fontId="6" fillId="2" borderId="1" xfId="3" applyFont="1" applyFill="1" applyBorder="1" applyAlignment="1">
      <alignment vertical="center" wrapText="1" shrinkToFit="1"/>
    </xf>
    <xf numFmtId="0" fontId="7" fillId="2" borderId="1" xfId="1" applyFont="1" applyFill="1" applyBorder="1" applyAlignment="1" applyProtection="1">
      <alignment vertical="center" wrapText="1" shrinkToFit="1"/>
    </xf>
    <xf numFmtId="0" fontId="7" fillId="2" borderId="1" xfId="2" applyFont="1" applyFill="1" applyBorder="1" applyAlignment="1">
      <alignment vertical="center" wrapText="1" shrinkToFit="1"/>
    </xf>
    <xf numFmtId="0" fontId="7" fillId="2" borderId="1" xfId="3" applyFont="1" applyFill="1" applyBorder="1" applyAlignment="1" applyProtection="1">
      <alignment vertical="center" wrapText="1" shrinkToFit="1"/>
      <protection locked="0"/>
    </xf>
    <xf numFmtId="0" fontId="4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0" fillId="4" borderId="0" xfId="0" applyFill="1"/>
    <xf numFmtId="164" fontId="6" fillId="3" borderId="1" xfId="3" applyNumberFormat="1" applyFont="1" applyFill="1" applyBorder="1" applyAlignment="1">
      <alignment horizontal="center" vertical="center" wrapText="1" shrinkToFit="1"/>
    </xf>
    <xf numFmtId="0" fontId="0" fillId="3" borderId="1" xfId="0" applyFill="1" applyBorder="1"/>
    <xf numFmtId="0" fontId="0" fillId="2" borderId="0" xfId="0" applyFill="1"/>
    <xf numFmtId="0" fontId="11" fillId="2" borderId="1" xfId="3" applyFont="1" applyFill="1" applyBorder="1" applyAlignment="1">
      <alignment vertical="center" wrapText="1" shrinkToFit="1"/>
    </xf>
    <xf numFmtId="0" fontId="10" fillId="3" borderId="1" xfId="4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 applyProtection="1">
      <alignment horizontal="center" vertical="center" wrapText="1" shrinkToFit="1"/>
      <protection locked="0"/>
    </xf>
    <xf numFmtId="0" fontId="4" fillId="2" borderId="1" xfId="3" applyFont="1" applyFill="1" applyBorder="1" applyAlignment="1">
      <alignment vertical="center" wrapText="1" shrinkToFit="1"/>
    </xf>
    <xf numFmtId="0" fontId="4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2" applyFont="1" applyFill="1" applyBorder="1"/>
    <xf numFmtId="0" fontId="4" fillId="2" borderId="1" xfId="2" applyFont="1" applyFill="1" applyBorder="1"/>
  </cellXfs>
  <cellStyles count="5">
    <cellStyle name="Hyperlink" xfId="1" builtinId="8"/>
    <cellStyle name="Normal" xfId="0" builtinId="0"/>
    <cellStyle name="Normal 2" xfId="2"/>
    <cellStyle name="Normal 3" xfId="4"/>
    <cellStyle name="Normal_MULTI" xfId="3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8"/>
  <sheetViews>
    <sheetView tabSelected="1" workbookViewId="0">
      <selection activeCell="D1" sqref="D1"/>
    </sheetView>
  </sheetViews>
  <sheetFormatPr defaultRowHeight="15"/>
  <cols>
    <col min="1" max="1" width="4.42578125" style="17" bestFit="1" customWidth="1"/>
    <col min="2" max="2" width="6.140625" style="17" customWidth="1"/>
    <col min="3" max="3" width="5.28515625" style="17" customWidth="1"/>
    <col min="4" max="4" width="27.85546875" style="17" customWidth="1"/>
    <col min="5" max="5" width="12.85546875" style="17" customWidth="1"/>
    <col min="6" max="8" width="9.140625" style="17" customWidth="1"/>
    <col min="9" max="9" width="10.85546875" style="17" customWidth="1"/>
    <col min="10" max="10" width="9.140625" style="17" customWidth="1"/>
    <col min="11" max="11" width="20.42578125" style="17" customWidth="1"/>
    <col min="12" max="12" width="13" style="17" customWidth="1"/>
    <col min="13" max="13" width="17.140625" style="17" customWidth="1"/>
    <col min="14" max="15" width="9.140625" style="17"/>
    <col min="16" max="16" width="10.42578125" style="17" bestFit="1" customWidth="1"/>
    <col min="17" max="17" width="6.7109375" style="17" customWidth="1"/>
    <col min="18" max="18" width="9.140625" style="17" customWidth="1"/>
    <col min="19" max="19" width="17" style="17" customWidth="1"/>
    <col min="20" max="20" width="10.5703125" style="17" customWidth="1"/>
    <col min="21" max="21" width="14.7109375" style="17" customWidth="1"/>
    <col min="22" max="26" width="9.140625" style="17"/>
    <col min="27" max="27" width="16.28515625" style="17" customWidth="1"/>
    <col min="28" max="28" width="11.7109375" style="17" customWidth="1"/>
    <col min="29" max="16384" width="9.140625" style="17"/>
  </cols>
  <sheetData>
    <row r="1" spans="1:28" ht="66">
      <c r="D1" s="20" t="s">
        <v>2037</v>
      </c>
    </row>
    <row r="2" spans="1:28" ht="50.25" customHeight="1">
      <c r="A2" s="21"/>
      <c r="B2" s="21" t="s">
        <v>0</v>
      </c>
      <c r="C2" s="22" t="s">
        <v>1</v>
      </c>
      <c r="D2" s="21" t="s">
        <v>2</v>
      </c>
      <c r="E2" s="13" t="s">
        <v>2011</v>
      </c>
      <c r="F2" s="13" t="s">
        <v>2012</v>
      </c>
      <c r="G2" s="13" t="s">
        <v>2013</v>
      </c>
      <c r="H2" s="13" t="s">
        <v>2017</v>
      </c>
      <c r="I2" s="13" t="s">
        <v>2018</v>
      </c>
      <c r="J2" s="13" t="s">
        <v>2019</v>
      </c>
      <c r="K2" s="13" t="s">
        <v>2014</v>
      </c>
      <c r="L2" s="13" t="s">
        <v>2015</v>
      </c>
      <c r="M2" s="13" t="s">
        <v>2011</v>
      </c>
      <c r="N2" s="13" t="s">
        <v>2012</v>
      </c>
      <c r="O2" s="13" t="s">
        <v>2013</v>
      </c>
      <c r="P2" s="13" t="s">
        <v>2017</v>
      </c>
      <c r="Q2" s="13" t="s">
        <v>2018</v>
      </c>
      <c r="R2" s="13" t="s">
        <v>2019</v>
      </c>
      <c r="S2" s="13" t="s">
        <v>2014</v>
      </c>
      <c r="T2" s="13" t="s">
        <v>2015</v>
      </c>
      <c r="U2" s="13" t="s">
        <v>2011</v>
      </c>
      <c r="V2" s="13" t="s">
        <v>2012</v>
      </c>
      <c r="W2" s="13" t="s">
        <v>2013</v>
      </c>
      <c r="X2" s="13" t="s">
        <v>2017</v>
      </c>
      <c r="Y2" s="13" t="s">
        <v>2018</v>
      </c>
      <c r="Z2" s="13" t="s">
        <v>2019</v>
      </c>
      <c r="AA2" s="13" t="s">
        <v>2014</v>
      </c>
      <c r="AB2" s="13" t="s">
        <v>2015</v>
      </c>
    </row>
    <row r="3" spans="1:28" customFormat="1" ht="42.75">
      <c r="A3" s="23">
        <v>1</v>
      </c>
      <c r="B3" s="23">
        <v>1</v>
      </c>
      <c r="C3" s="24" t="s">
        <v>3</v>
      </c>
      <c r="D3" s="1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customFormat="1" ht="60">
      <c r="A4" s="23">
        <v>2</v>
      </c>
      <c r="B4" s="23">
        <v>2</v>
      </c>
      <c r="C4" s="25" t="s">
        <v>5</v>
      </c>
      <c r="D4" s="2" t="s">
        <v>6</v>
      </c>
      <c r="E4" s="12"/>
      <c r="F4" s="12"/>
      <c r="G4" s="12"/>
      <c r="H4" s="12"/>
      <c r="I4" s="12"/>
      <c r="J4" s="15"/>
      <c r="K4" s="12"/>
      <c r="L4" s="1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customFormat="1" ht="31.5">
      <c r="A5" s="23">
        <v>3</v>
      </c>
      <c r="B5" s="23">
        <v>3</v>
      </c>
      <c r="C5" s="26" t="s">
        <v>7</v>
      </c>
      <c r="D5" s="3" t="s">
        <v>8</v>
      </c>
      <c r="E5" s="12" t="s">
        <v>1065</v>
      </c>
      <c r="F5" s="12" t="s">
        <v>1066</v>
      </c>
      <c r="G5" s="12" t="s">
        <v>1067</v>
      </c>
      <c r="H5" s="12">
        <v>225.79</v>
      </c>
      <c r="I5" s="12">
        <v>68.7</v>
      </c>
      <c r="J5" s="15">
        <f t="shared" ref="J5:J67" si="0">100-I5/H5*100</f>
        <v>69.573497497674822</v>
      </c>
      <c r="K5" s="12" t="s">
        <v>1068</v>
      </c>
      <c r="L5" s="12" t="s">
        <v>1069</v>
      </c>
      <c r="M5" s="12" t="s">
        <v>1070</v>
      </c>
      <c r="N5" s="12" t="s">
        <v>7</v>
      </c>
      <c r="O5" s="12" t="s">
        <v>1071</v>
      </c>
      <c r="P5" s="12">
        <v>210.36</v>
      </c>
      <c r="Q5" s="12">
        <v>58</v>
      </c>
      <c r="R5" s="15">
        <f>100-Q5/P5*100</f>
        <v>72.428218292451035</v>
      </c>
      <c r="S5" s="12" t="s">
        <v>1072</v>
      </c>
      <c r="T5" s="12" t="s">
        <v>1072</v>
      </c>
      <c r="U5" s="12" t="s">
        <v>1073</v>
      </c>
      <c r="V5" s="12" t="s">
        <v>7</v>
      </c>
      <c r="W5" s="12" t="s">
        <v>1067</v>
      </c>
      <c r="X5" s="12">
        <f>14*11.25</f>
        <v>157.5</v>
      </c>
      <c r="Y5" s="12">
        <v>57.96</v>
      </c>
      <c r="Z5" s="15">
        <f>100-Y5/X5*100</f>
        <v>63.2</v>
      </c>
      <c r="AA5" s="12" t="s">
        <v>1074</v>
      </c>
      <c r="AB5" s="12" t="s">
        <v>1074</v>
      </c>
    </row>
    <row r="6" spans="1:28" customFormat="1" ht="31.5">
      <c r="A6" s="23">
        <v>4</v>
      </c>
      <c r="B6" s="23">
        <v>4</v>
      </c>
      <c r="C6" s="26" t="s">
        <v>7</v>
      </c>
      <c r="D6" s="3" t="s">
        <v>9</v>
      </c>
      <c r="E6" s="12" t="s">
        <v>1075</v>
      </c>
      <c r="F6" s="12" t="s">
        <v>1066</v>
      </c>
      <c r="G6" s="12" t="s">
        <v>1067</v>
      </c>
      <c r="H6" s="12">
        <v>429.01</v>
      </c>
      <c r="I6" s="12">
        <v>75.5</v>
      </c>
      <c r="J6" s="15">
        <f t="shared" si="0"/>
        <v>82.401342626046016</v>
      </c>
      <c r="K6" s="12" t="s">
        <v>1068</v>
      </c>
      <c r="L6" s="12" t="s">
        <v>1069</v>
      </c>
      <c r="M6" s="12" t="s">
        <v>1076</v>
      </c>
      <c r="N6" s="12" t="s">
        <v>7</v>
      </c>
      <c r="O6" s="12" t="s">
        <v>1071</v>
      </c>
      <c r="P6" s="12">
        <v>280</v>
      </c>
      <c r="Q6" s="12">
        <v>70</v>
      </c>
      <c r="R6" s="15">
        <f>100-Q6/P6*100</f>
        <v>75</v>
      </c>
      <c r="S6" s="12" t="s">
        <v>1072</v>
      </c>
      <c r="T6" s="12" t="s">
        <v>1072</v>
      </c>
      <c r="U6" s="12" t="s">
        <v>1077</v>
      </c>
      <c r="V6" s="12" t="s">
        <v>7</v>
      </c>
      <c r="W6" s="12" t="s">
        <v>1067</v>
      </c>
      <c r="X6" s="12">
        <v>400</v>
      </c>
      <c r="Y6" s="12">
        <v>59</v>
      </c>
      <c r="Z6" s="15">
        <f>100-Y6/X6*100</f>
        <v>85.25</v>
      </c>
      <c r="AA6" s="12" t="s">
        <v>1078</v>
      </c>
      <c r="AB6" s="12" t="s">
        <v>1079</v>
      </c>
    </row>
    <row r="7" spans="1:28" customFormat="1" ht="47.25">
      <c r="A7" s="23">
        <v>5</v>
      </c>
      <c r="B7" s="23">
        <v>5</v>
      </c>
      <c r="C7" s="26" t="s">
        <v>7</v>
      </c>
      <c r="D7" s="3" t="s">
        <v>10</v>
      </c>
      <c r="E7" s="12" t="s">
        <v>1080</v>
      </c>
      <c r="F7" s="12" t="s">
        <v>12</v>
      </c>
      <c r="G7" s="12" t="s">
        <v>1067</v>
      </c>
      <c r="H7" s="12">
        <v>240</v>
      </c>
      <c r="I7" s="12">
        <v>62</v>
      </c>
      <c r="J7" s="15">
        <f t="shared" si="0"/>
        <v>74.166666666666657</v>
      </c>
      <c r="K7" s="12" t="s">
        <v>1081</v>
      </c>
      <c r="L7" s="12" t="s">
        <v>1081</v>
      </c>
      <c r="M7" s="12" t="s">
        <v>1082</v>
      </c>
      <c r="N7" s="12" t="s">
        <v>12</v>
      </c>
      <c r="O7" s="12" t="s">
        <v>1067</v>
      </c>
      <c r="P7" s="12">
        <v>331.96</v>
      </c>
      <c r="Q7" s="12">
        <v>105</v>
      </c>
      <c r="R7" s="15">
        <f>100-Q7/P7*100</f>
        <v>68.369683094348716</v>
      </c>
      <c r="S7" s="12" t="s">
        <v>1083</v>
      </c>
      <c r="T7" s="12" t="s">
        <v>1069</v>
      </c>
      <c r="U7" s="12" t="s">
        <v>1084</v>
      </c>
      <c r="V7" s="12" t="s">
        <v>7</v>
      </c>
      <c r="W7" s="12" t="s">
        <v>1067</v>
      </c>
      <c r="X7" s="12">
        <f>18.86*14</f>
        <v>264.03999999999996</v>
      </c>
      <c r="Y7" s="12">
        <v>77.98</v>
      </c>
      <c r="Z7" s="15">
        <f>100-Y7/X7*100</f>
        <v>70.466595970307523</v>
      </c>
      <c r="AA7" s="12" t="s">
        <v>1074</v>
      </c>
      <c r="AB7" s="12" t="s">
        <v>1074</v>
      </c>
    </row>
    <row r="8" spans="1:28" customFormat="1" ht="47.25">
      <c r="A8" s="23">
        <v>6</v>
      </c>
      <c r="B8" s="23">
        <v>6</v>
      </c>
      <c r="C8" s="26" t="s">
        <v>11</v>
      </c>
      <c r="D8" s="3" t="s">
        <v>9</v>
      </c>
      <c r="E8" s="12" t="s">
        <v>1090</v>
      </c>
      <c r="F8" s="12" t="s">
        <v>85</v>
      </c>
      <c r="G8" s="12" t="s">
        <v>1085</v>
      </c>
      <c r="H8" s="12">
        <v>330</v>
      </c>
      <c r="I8" s="12">
        <v>84</v>
      </c>
      <c r="J8" s="15">
        <f t="shared" si="0"/>
        <v>74.545454545454547</v>
      </c>
      <c r="K8" s="12" t="s">
        <v>1074</v>
      </c>
      <c r="L8" s="12" t="s">
        <v>1074</v>
      </c>
      <c r="M8" s="12" t="s">
        <v>1086</v>
      </c>
      <c r="N8" s="12" t="s">
        <v>85</v>
      </c>
      <c r="O8" s="12" t="s">
        <v>1085</v>
      </c>
      <c r="P8" s="12">
        <v>350</v>
      </c>
      <c r="Q8" s="12">
        <v>80</v>
      </c>
      <c r="R8" s="15">
        <f>100-Q8/P8*100</f>
        <v>77.142857142857139</v>
      </c>
      <c r="S8" s="12" t="s">
        <v>1078</v>
      </c>
      <c r="T8" s="12" t="s">
        <v>1079</v>
      </c>
      <c r="U8" s="12" t="s">
        <v>1087</v>
      </c>
      <c r="V8" s="12" t="s">
        <v>85</v>
      </c>
      <c r="W8" s="12" t="s">
        <v>1085</v>
      </c>
      <c r="X8" s="12">
        <v>272</v>
      </c>
      <c r="Y8" s="12">
        <v>178.5</v>
      </c>
      <c r="Z8" s="15">
        <f>100-Y8/X8*100</f>
        <v>34.375</v>
      </c>
      <c r="AA8" s="12" t="s">
        <v>1088</v>
      </c>
      <c r="AB8" s="12" t="s">
        <v>1089</v>
      </c>
    </row>
    <row r="9" spans="1:28" customFormat="1" ht="15.75">
      <c r="A9" s="23">
        <v>7</v>
      </c>
      <c r="B9" s="23">
        <v>7</v>
      </c>
      <c r="C9" s="26" t="s">
        <v>12</v>
      </c>
      <c r="D9" s="3" t="s">
        <v>9</v>
      </c>
      <c r="E9" s="12"/>
      <c r="F9" s="12"/>
      <c r="G9" s="12"/>
      <c r="H9" s="12"/>
      <c r="I9" s="12"/>
      <c r="J9" s="15" t="e">
        <f t="shared" si="0"/>
        <v>#DIV/0!</v>
      </c>
      <c r="K9" s="12"/>
      <c r="L9" s="12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customFormat="1" ht="47.25">
      <c r="A10" s="23">
        <v>8</v>
      </c>
      <c r="B10" s="23">
        <v>8</v>
      </c>
      <c r="C10" s="26" t="s">
        <v>7</v>
      </c>
      <c r="D10" s="3" t="s">
        <v>13</v>
      </c>
      <c r="E10" s="12" t="s">
        <v>1091</v>
      </c>
      <c r="F10" s="12" t="s">
        <v>7</v>
      </c>
      <c r="G10" s="12" t="s">
        <v>1067</v>
      </c>
      <c r="H10" s="12">
        <v>185.21</v>
      </c>
      <c r="I10" s="12">
        <v>55.1</v>
      </c>
      <c r="J10" s="15">
        <f t="shared" si="0"/>
        <v>70.249986501808763</v>
      </c>
      <c r="K10" s="12" t="s">
        <v>1092</v>
      </c>
      <c r="L10" s="12" t="s">
        <v>1092</v>
      </c>
      <c r="M10" s="12" t="s">
        <v>1093</v>
      </c>
      <c r="N10" s="12" t="s">
        <v>7</v>
      </c>
      <c r="O10" s="12" t="s">
        <v>1067</v>
      </c>
      <c r="P10" s="12">
        <v>245</v>
      </c>
      <c r="Q10" s="12">
        <v>38</v>
      </c>
      <c r="R10" s="15">
        <f>100-Q10/P10*100</f>
        <v>84.489795918367349</v>
      </c>
      <c r="S10" s="12" t="s">
        <v>1078</v>
      </c>
      <c r="T10" s="12" t="s">
        <v>1079</v>
      </c>
      <c r="U10" s="12" t="s">
        <v>1094</v>
      </c>
      <c r="V10" s="12" t="s">
        <v>7</v>
      </c>
      <c r="W10" s="12" t="s">
        <v>1095</v>
      </c>
      <c r="X10" s="12">
        <v>1143.82</v>
      </c>
      <c r="Y10" s="12">
        <v>155</v>
      </c>
      <c r="Z10" s="15">
        <f>100-Y10/X10*100</f>
        <v>86.448916787606436</v>
      </c>
      <c r="AA10" s="12" t="s">
        <v>1068</v>
      </c>
      <c r="AB10" s="12" t="s">
        <v>1069</v>
      </c>
    </row>
    <row r="11" spans="1:28" customFormat="1" ht="47.25">
      <c r="A11" s="23">
        <v>9</v>
      </c>
      <c r="B11" s="23">
        <v>9</v>
      </c>
      <c r="C11" s="26" t="s">
        <v>14</v>
      </c>
      <c r="D11" s="3" t="s">
        <v>15</v>
      </c>
      <c r="E11" s="12" t="s">
        <v>1096</v>
      </c>
      <c r="F11" s="12" t="s">
        <v>1097</v>
      </c>
      <c r="G11" s="12" t="s">
        <v>1085</v>
      </c>
      <c r="H11" s="12">
        <v>355</v>
      </c>
      <c r="I11" s="12">
        <v>71</v>
      </c>
      <c r="J11" s="15">
        <f t="shared" si="0"/>
        <v>80</v>
      </c>
      <c r="K11" s="12" t="s">
        <v>1078</v>
      </c>
      <c r="L11" s="12" t="s">
        <v>1079</v>
      </c>
      <c r="M11" s="12" t="s">
        <v>1098</v>
      </c>
      <c r="N11" s="12" t="s">
        <v>1099</v>
      </c>
      <c r="O11" s="12" t="s">
        <v>1085</v>
      </c>
      <c r="P11" s="12">
        <v>321.56</v>
      </c>
      <c r="Q11" s="12">
        <v>79</v>
      </c>
      <c r="R11" s="15">
        <f>100-Q11/P11*100</f>
        <v>75.432267694986933</v>
      </c>
      <c r="S11" s="12" t="s">
        <v>1074</v>
      </c>
      <c r="T11" s="12" t="s">
        <v>1074</v>
      </c>
      <c r="U11" s="12" t="s">
        <v>1100</v>
      </c>
      <c r="V11" s="12" t="s">
        <v>85</v>
      </c>
      <c r="W11" s="12" t="s">
        <v>1085</v>
      </c>
      <c r="X11" s="12">
        <v>272</v>
      </c>
      <c r="Y11" s="12">
        <v>59</v>
      </c>
      <c r="Z11" s="15">
        <f>100-Y11/X11*100</f>
        <v>78.308823529411768</v>
      </c>
      <c r="AA11" s="12" t="s">
        <v>1088</v>
      </c>
      <c r="AB11" s="12" t="s">
        <v>1089</v>
      </c>
    </row>
    <row r="12" spans="1:28" customFormat="1" ht="15.75">
      <c r="A12" s="23">
        <v>10</v>
      </c>
      <c r="B12" s="23">
        <v>10</v>
      </c>
      <c r="C12" s="26" t="s">
        <v>12</v>
      </c>
      <c r="D12" s="3" t="s">
        <v>16</v>
      </c>
      <c r="E12" s="16"/>
      <c r="F12" s="16"/>
      <c r="G12" s="16"/>
      <c r="H12" s="12"/>
      <c r="I12" s="12"/>
      <c r="J12" s="15" t="e">
        <f t="shared" si="0"/>
        <v>#DIV/0!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customFormat="1" ht="15.75">
      <c r="A13" s="23">
        <v>11</v>
      </c>
      <c r="B13" s="23">
        <v>11</v>
      </c>
      <c r="C13" s="26" t="s">
        <v>12</v>
      </c>
      <c r="D13" s="3" t="s">
        <v>17</v>
      </c>
      <c r="E13" s="16"/>
      <c r="F13" s="16"/>
      <c r="G13" s="16"/>
      <c r="H13" s="12"/>
      <c r="I13" s="12"/>
      <c r="J13" s="15" t="e">
        <f t="shared" si="0"/>
        <v>#DIV/0!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customFormat="1" ht="15.75">
      <c r="A14" s="23">
        <v>12</v>
      </c>
      <c r="B14" s="23">
        <v>12</v>
      </c>
      <c r="C14" s="26" t="s">
        <v>11</v>
      </c>
      <c r="D14" s="3" t="s">
        <v>18</v>
      </c>
      <c r="E14" s="16"/>
      <c r="F14" s="16"/>
      <c r="G14" s="16"/>
      <c r="H14" s="12"/>
      <c r="I14" s="12"/>
      <c r="J14" s="15" t="e">
        <f t="shared" si="0"/>
        <v>#DIV/0!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customFormat="1" ht="31.5">
      <c r="A15" s="23">
        <v>13</v>
      </c>
      <c r="B15" s="23">
        <v>13</v>
      </c>
      <c r="C15" s="26" t="s">
        <v>12</v>
      </c>
      <c r="D15" s="3" t="s">
        <v>19</v>
      </c>
      <c r="E15" s="12" t="s">
        <v>1101</v>
      </c>
      <c r="F15" s="12" t="s">
        <v>12</v>
      </c>
      <c r="G15" s="12" t="s">
        <v>1102</v>
      </c>
      <c r="H15" s="12">
        <v>135</v>
      </c>
      <c r="I15" s="12">
        <v>49</v>
      </c>
      <c r="J15" s="15">
        <f t="shared" si="0"/>
        <v>63.703703703703702</v>
      </c>
      <c r="K15" s="12" t="s">
        <v>1081</v>
      </c>
      <c r="L15" s="12" t="s">
        <v>1081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customFormat="1" ht="31.5">
      <c r="A16" s="23">
        <v>14</v>
      </c>
      <c r="B16" s="23">
        <v>14</v>
      </c>
      <c r="C16" s="26" t="s">
        <v>12</v>
      </c>
      <c r="D16" s="3" t="s">
        <v>20</v>
      </c>
      <c r="E16" s="12" t="s">
        <v>1103</v>
      </c>
      <c r="F16" s="12" t="s">
        <v>12</v>
      </c>
      <c r="G16" s="12" t="s">
        <v>1102</v>
      </c>
      <c r="H16" s="12">
        <v>210</v>
      </c>
      <c r="I16" s="12">
        <v>54</v>
      </c>
      <c r="J16" s="15">
        <f t="shared" si="0"/>
        <v>74.285714285714292</v>
      </c>
      <c r="K16" s="12" t="s">
        <v>1081</v>
      </c>
      <c r="L16" s="12" t="s">
        <v>1081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customFormat="1" ht="47.25">
      <c r="A17" s="23">
        <v>15</v>
      </c>
      <c r="B17" s="23">
        <v>15</v>
      </c>
      <c r="C17" s="26" t="s">
        <v>5</v>
      </c>
      <c r="D17" s="3" t="s">
        <v>21</v>
      </c>
      <c r="E17" s="12" t="s">
        <v>1104</v>
      </c>
      <c r="F17" s="12" t="s">
        <v>5</v>
      </c>
      <c r="G17" s="12" t="s">
        <v>1105</v>
      </c>
      <c r="H17" s="12">
        <v>87.64</v>
      </c>
      <c r="I17" s="12">
        <v>45</v>
      </c>
      <c r="J17" s="15">
        <f t="shared" si="0"/>
        <v>48.653582838886358</v>
      </c>
      <c r="K17" s="12" t="s">
        <v>1106</v>
      </c>
      <c r="L17" s="12" t="s">
        <v>1106</v>
      </c>
      <c r="M17" s="12" t="s">
        <v>1107</v>
      </c>
      <c r="N17" s="12" t="s">
        <v>1108</v>
      </c>
      <c r="O17" s="12" t="s">
        <v>1105</v>
      </c>
      <c r="P17" s="12">
        <v>145.31</v>
      </c>
      <c r="Q17" s="12">
        <v>108.69</v>
      </c>
      <c r="R17" s="15">
        <f>100-Q17/P17*100</f>
        <v>25.201293785699548</v>
      </c>
      <c r="S17" s="12" t="s">
        <v>1092</v>
      </c>
      <c r="T17" s="12" t="s">
        <v>1092</v>
      </c>
      <c r="U17" s="16"/>
      <c r="V17" s="16"/>
      <c r="W17" s="16"/>
      <c r="X17" s="16"/>
      <c r="Y17" s="16"/>
      <c r="Z17" s="16"/>
      <c r="AA17" s="16"/>
      <c r="AB17" s="16"/>
    </row>
    <row r="18" spans="1:28" customFormat="1" ht="30">
      <c r="A18" s="23">
        <v>16</v>
      </c>
      <c r="B18" s="23">
        <v>15</v>
      </c>
      <c r="C18" s="26" t="s">
        <v>12</v>
      </c>
      <c r="D18" s="3" t="s">
        <v>22</v>
      </c>
      <c r="E18" s="16"/>
      <c r="F18" s="16"/>
      <c r="G18" s="16"/>
      <c r="H18" s="12"/>
      <c r="I18" s="12"/>
      <c r="J18" s="15" t="e">
        <f t="shared" si="0"/>
        <v>#DIV/0!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customFormat="1" ht="42.75">
      <c r="A19" s="23">
        <v>17</v>
      </c>
      <c r="B19" s="23">
        <v>16</v>
      </c>
      <c r="C19" s="26"/>
      <c r="D19" s="4" t="s">
        <v>23</v>
      </c>
      <c r="E19" s="16"/>
      <c r="F19" s="16"/>
      <c r="G19" s="16"/>
      <c r="H19" s="12"/>
      <c r="I19" s="12"/>
      <c r="J19" s="15" t="e">
        <f t="shared" si="0"/>
        <v>#DIV/0!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customFormat="1" ht="60">
      <c r="A20" s="23">
        <v>18</v>
      </c>
      <c r="B20" s="23">
        <v>17</v>
      </c>
      <c r="C20" s="26" t="s">
        <v>12</v>
      </c>
      <c r="D20" s="3" t="s">
        <v>24</v>
      </c>
      <c r="E20" s="12" t="s">
        <v>1109</v>
      </c>
      <c r="F20" s="12" t="s">
        <v>12</v>
      </c>
      <c r="G20" s="12" t="s">
        <v>1095</v>
      </c>
      <c r="H20" s="12">
        <v>528.01</v>
      </c>
      <c r="I20" s="12">
        <v>448.8</v>
      </c>
      <c r="J20" s="15">
        <f t="shared" si="0"/>
        <v>15.00160981799587</v>
      </c>
      <c r="K20" s="12" t="s">
        <v>1110</v>
      </c>
      <c r="L20" s="12" t="s">
        <v>1111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customFormat="1" ht="90">
      <c r="A21" s="23">
        <v>19</v>
      </c>
      <c r="B21" s="23">
        <v>18</v>
      </c>
      <c r="C21" s="26" t="s">
        <v>25</v>
      </c>
      <c r="D21" s="3" t="s">
        <v>26</v>
      </c>
      <c r="E21" s="12" t="s">
        <v>1115</v>
      </c>
      <c r="F21" s="12" t="s">
        <v>1116</v>
      </c>
      <c r="G21" s="12" t="s">
        <v>1105</v>
      </c>
      <c r="H21" s="12">
        <v>127.53</v>
      </c>
      <c r="I21" s="12">
        <v>108.4</v>
      </c>
      <c r="J21" s="15">
        <f t="shared" si="0"/>
        <v>15.000392064612242</v>
      </c>
      <c r="K21" s="12" t="s">
        <v>1117</v>
      </c>
      <c r="L21" s="12" t="s">
        <v>1118</v>
      </c>
      <c r="M21" s="12"/>
      <c r="N21" s="12"/>
      <c r="O21" s="12"/>
      <c r="P21" s="12"/>
      <c r="Q21" s="12"/>
      <c r="R21" s="12"/>
      <c r="S21" s="12"/>
      <c r="T21" s="12"/>
      <c r="U21" s="16"/>
      <c r="V21" s="16"/>
      <c r="W21" s="16"/>
      <c r="X21" s="16"/>
      <c r="Y21" s="16"/>
      <c r="Z21" s="16"/>
      <c r="AA21" s="16"/>
      <c r="AB21" s="16"/>
    </row>
    <row r="22" spans="1:28" customFormat="1" ht="47.25">
      <c r="A22" s="23">
        <v>20</v>
      </c>
      <c r="B22" s="23">
        <v>19</v>
      </c>
      <c r="C22" s="26" t="s">
        <v>12</v>
      </c>
      <c r="D22" s="3" t="s">
        <v>27</v>
      </c>
      <c r="E22" s="12" t="s">
        <v>1112</v>
      </c>
      <c r="F22" s="12" t="s">
        <v>12</v>
      </c>
      <c r="G22" s="12" t="s">
        <v>1113</v>
      </c>
      <c r="H22" s="12">
        <v>192.97</v>
      </c>
      <c r="I22" s="12">
        <v>78.239999999999995</v>
      </c>
      <c r="J22" s="15">
        <f t="shared" si="0"/>
        <v>59.454837539513917</v>
      </c>
      <c r="K22" s="12" t="s">
        <v>1114</v>
      </c>
      <c r="L22" s="12" t="s">
        <v>1111</v>
      </c>
      <c r="M22" s="12" t="s">
        <v>1119</v>
      </c>
      <c r="N22" s="12" t="s">
        <v>12</v>
      </c>
      <c r="O22" s="12" t="s">
        <v>1113</v>
      </c>
      <c r="P22" s="12">
        <v>235.63</v>
      </c>
      <c r="Q22" s="12">
        <v>180.26</v>
      </c>
      <c r="R22" s="15">
        <f>100-Q22/P22*100</f>
        <v>23.498705597759212</v>
      </c>
      <c r="S22" s="12" t="s">
        <v>1117</v>
      </c>
      <c r="T22" s="12" t="s">
        <v>1118</v>
      </c>
      <c r="U22" s="16"/>
      <c r="V22" s="16"/>
      <c r="W22" s="16"/>
      <c r="X22" s="16"/>
      <c r="Y22" s="16"/>
      <c r="Z22" s="16"/>
      <c r="AA22" s="16"/>
      <c r="AB22" s="16"/>
    </row>
    <row r="23" spans="1:28" customFormat="1" ht="47.25">
      <c r="A23" s="23">
        <v>21</v>
      </c>
      <c r="B23" s="23">
        <v>20</v>
      </c>
      <c r="C23" s="26" t="s">
        <v>7</v>
      </c>
      <c r="D23" s="3" t="s">
        <v>28</v>
      </c>
      <c r="E23" s="12" t="s">
        <v>1120</v>
      </c>
      <c r="F23" s="12" t="s">
        <v>7</v>
      </c>
      <c r="G23" s="12" t="s">
        <v>1121</v>
      </c>
      <c r="H23" s="12">
        <v>165</v>
      </c>
      <c r="I23" s="12">
        <v>90</v>
      </c>
      <c r="J23" s="15">
        <f t="shared" si="0"/>
        <v>45.45454545454546</v>
      </c>
      <c r="K23" s="12" t="s">
        <v>1078</v>
      </c>
      <c r="L23" s="12" t="s">
        <v>1079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customFormat="1" ht="63">
      <c r="A24" s="23">
        <v>22</v>
      </c>
      <c r="B24" s="23">
        <v>21</v>
      </c>
      <c r="C24" s="26" t="s">
        <v>11</v>
      </c>
      <c r="D24" s="3" t="s">
        <v>29</v>
      </c>
      <c r="E24" s="12" t="s">
        <v>1122</v>
      </c>
      <c r="F24" s="12" t="s">
        <v>85</v>
      </c>
      <c r="G24" s="12" t="s">
        <v>1113</v>
      </c>
      <c r="H24" s="12">
        <v>471.3</v>
      </c>
      <c r="I24" s="12">
        <v>360.55</v>
      </c>
      <c r="J24" s="15">
        <f t="shared" si="0"/>
        <v>23.498833015064719</v>
      </c>
      <c r="K24" s="12" t="s">
        <v>1117</v>
      </c>
      <c r="L24" s="12" t="s">
        <v>1118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customFormat="1" ht="63">
      <c r="A25" s="23">
        <v>23</v>
      </c>
      <c r="B25" s="23">
        <v>22</v>
      </c>
      <c r="C25" s="26" t="s">
        <v>12</v>
      </c>
      <c r="D25" s="3" t="s">
        <v>30</v>
      </c>
      <c r="E25" s="12" t="s">
        <v>1123</v>
      </c>
      <c r="F25" s="12" t="s">
        <v>12</v>
      </c>
      <c r="G25" s="12" t="s">
        <v>1124</v>
      </c>
      <c r="H25" s="12">
        <v>465.92</v>
      </c>
      <c r="I25" s="12">
        <v>344.55</v>
      </c>
      <c r="J25" s="15">
        <f t="shared" si="0"/>
        <v>26.049536401098905</v>
      </c>
      <c r="K25" s="12" t="s">
        <v>1117</v>
      </c>
      <c r="L25" s="12" t="s">
        <v>1118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customFormat="1" ht="15.75">
      <c r="A26" s="23">
        <v>24</v>
      </c>
      <c r="B26" s="23">
        <v>23</v>
      </c>
      <c r="C26" s="26"/>
      <c r="D26" s="4" t="s">
        <v>31</v>
      </c>
      <c r="E26" s="16"/>
      <c r="F26" s="16"/>
      <c r="G26" s="16"/>
      <c r="H26" s="12"/>
      <c r="I26" s="12"/>
      <c r="J26" s="15" t="e">
        <f t="shared" si="0"/>
        <v>#DIV/0!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customFormat="1" ht="15.75">
      <c r="A27" s="23">
        <v>25</v>
      </c>
      <c r="B27" s="23">
        <v>24</v>
      </c>
      <c r="C27" s="26" t="s">
        <v>5</v>
      </c>
      <c r="D27" s="3" t="s">
        <v>32</v>
      </c>
      <c r="E27" s="16"/>
      <c r="F27" s="16"/>
      <c r="G27" s="16"/>
      <c r="H27" s="12"/>
      <c r="I27" s="12"/>
      <c r="J27" s="15" t="e">
        <f t="shared" si="0"/>
        <v>#DIV/0!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customFormat="1" ht="75">
      <c r="A28" s="23">
        <v>26</v>
      </c>
      <c r="B28" s="23">
        <v>25</v>
      </c>
      <c r="C28" s="26" t="s">
        <v>33</v>
      </c>
      <c r="D28" s="3" t="s">
        <v>34</v>
      </c>
      <c r="E28" s="12" t="s">
        <v>1125</v>
      </c>
      <c r="F28" s="12" t="s">
        <v>33</v>
      </c>
      <c r="G28" s="12" t="s">
        <v>1085</v>
      </c>
      <c r="H28" s="12">
        <v>18</v>
      </c>
      <c r="I28" s="12">
        <v>13.77</v>
      </c>
      <c r="J28" s="15">
        <f t="shared" si="0"/>
        <v>23.5</v>
      </c>
      <c r="K28" s="12" t="s">
        <v>1126</v>
      </c>
      <c r="L28" s="12" t="s">
        <v>1118</v>
      </c>
      <c r="M28" s="12" t="s">
        <v>1127</v>
      </c>
      <c r="N28" s="12" t="s">
        <v>33</v>
      </c>
      <c r="O28" s="12" t="s">
        <v>1102</v>
      </c>
      <c r="P28" s="12">
        <v>272.75</v>
      </c>
      <c r="Q28" s="12">
        <v>231.84</v>
      </c>
      <c r="R28" s="15">
        <f>100-Q28/P28*100</f>
        <v>14.999083409715851</v>
      </c>
      <c r="S28" s="12" t="s">
        <v>1128</v>
      </c>
      <c r="T28" s="12" t="s">
        <v>1128</v>
      </c>
      <c r="U28" s="16"/>
      <c r="V28" s="16"/>
      <c r="W28" s="16"/>
      <c r="X28" s="16"/>
      <c r="Y28" s="16"/>
      <c r="Z28" s="16"/>
      <c r="AA28" s="16"/>
      <c r="AB28" s="16"/>
    </row>
    <row r="29" spans="1:28" customFormat="1" ht="30">
      <c r="A29" s="23">
        <v>27</v>
      </c>
      <c r="B29" s="23">
        <v>26</v>
      </c>
      <c r="C29" s="26" t="s">
        <v>35</v>
      </c>
      <c r="D29" s="3" t="s">
        <v>36</v>
      </c>
      <c r="E29" s="16"/>
      <c r="F29" s="16"/>
      <c r="G29" s="16"/>
      <c r="H29" s="12"/>
      <c r="I29" s="12"/>
      <c r="J29" s="15" t="e">
        <f t="shared" si="0"/>
        <v>#DIV/0!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customFormat="1" ht="45">
      <c r="A30" s="23">
        <v>28</v>
      </c>
      <c r="B30" s="23">
        <v>27</v>
      </c>
      <c r="C30" s="26" t="s">
        <v>12</v>
      </c>
      <c r="D30" s="3" t="s">
        <v>37</v>
      </c>
      <c r="E30" s="16"/>
      <c r="F30" s="16"/>
      <c r="G30" s="16"/>
      <c r="H30" s="12"/>
      <c r="I30" s="12"/>
      <c r="J30" s="15" t="e">
        <f t="shared" si="0"/>
        <v>#DIV/0!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customFormat="1" ht="47.25">
      <c r="A31" s="23">
        <v>29</v>
      </c>
      <c r="B31" s="23">
        <v>28</v>
      </c>
      <c r="C31" s="26" t="s">
        <v>5</v>
      </c>
      <c r="D31" s="3" t="s">
        <v>38</v>
      </c>
      <c r="E31" s="12" t="s">
        <v>1129</v>
      </c>
      <c r="F31" s="12" t="s">
        <v>25</v>
      </c>
      <c r="G31" s="12" t="s">
        <v>1130</v>
      </c>
      <c r="H31" s="12">
        <v>64.400000000000006</v>
      </c>
      <c r="I31" s="12">
        <v>32.5</v>
      </c>
      <c r="J31" s="15">
        <f t="shared" si="0"/>
        <v>49.534161490683239</v>
      </c>
      <c r="K31" s="12" t="s">
        <v>1131</v>
      </c>
      <c r="L31" s="12" t="s">
        <v>1131</v>
      </c>
      <c r="M31" s="12"/>
      <c r="N31" s="12"/>
      <c r="O31" s="12"/>
      <c r="P31" s="12"/>
      <c r="Q31" s="12"/>
      <c r="R31" s="15"/>
      <c r="S31" s="12"/>
      <c r="T31" s="12"/>
      <c r="U31" s="12" t="s">
        <v>1132</v>
      </c>
      <c r="V31" s="12" t="s">
        <v>1116</v>
      </c>
      <c r="W31" s="12" t="s">
        <v>1064</v>
      </c>
      <c r="X31" s="12">
        <v>135.75</v>
      </c>
      <c r="Y31" s="12">
        <v>58.5</v>
      </c>
      <c r="Z31" s="15">
        <f>100-Y31/X31*100</f>
        <v>56.906077348066297</v>
      </c>
      <c r="AA31" s="12" t="s">
        <v>1083</v>
      </c>
      <c r="AB31" s="12" t="s">
        <v>1069</v>
      </c>
    </row>
    <row r="32" spans="1:28" customFormat="1" ht="15.75">
      <c r="A32" s="23">
        <v>30</v>
      </c>
      <c r="B32" s="23">
        <v>29</v>
      </c>
      <c r="C32" s="26"/>
      <c r="D32" s="4" t="s">
        <v>39</v>
      </c>
      <c r="E32" s="16"/>
      <c r="F32" s="16"/>
      <c r="G32" s="16"/>
      <c r="H32" s="12"/>
      <c r="I32" s="12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customFormat="1" ht="45">
      <c r="A33" s="23">
        <v>31</v>
      </c>
      <c r="B33" s="23">
        <v>30</v>
      </c>
      <c r="C33" s="26" t="s">
        <v>40</v>
      </c>
      <c r="D33" s="3" t="s">
        <v>41</v>
      </c>
      <c r="E33" s="16"/>
      <c r="F33" s="16"/>
      <c r="G33" s="16"/>
      <c r="H33" s="12"/>
      <c r="I33" s="12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customFormat="1" ht="45">
      <c r="A34" s="23">
        <v>32</v>
      </c>
      <c r="B34" s="23">
        <v>31</v>
      </c>
      <c r="C34" s="26" t="s">
        <v>40</v>
      </c>
      <c r="D34" s="3" t="s">
        <v>42</v>
      </c>
      <c r="E34" s="16"/>
      <c r="F34" s="16"/>
      <c r="G34" s="16"/>
      <c r="H34" s="12"/>
      <c r="I34" s="12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customFormat="1" ht="45">
      <c r="A35" s="23">
        <v>33</v>
      </c>
      <c r="B35" s="23">
        <v>32</v>
      </c>
      <c r="C35" s="26" t="s">
        <v>5</v>
      </c>
      <c r="D35" s="3" t="s">
        <v>43</v>
      </c>
      <c r="E35" s="12"/>
      <c r="F35" s="12"/>
      <c r="G35" s="12"/>
      <c r="H35" s="12"/>
      <c r="I35" s="12"/>
      <c r="J35" s="15"/>
      <c r="K35" s="12"/>
      <c r="L35" s="12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customFormat="1" ht="15.75">
      <c r="A36" s="23">
        <v>34</v>
      </c>
      <c r="B36" s="23">
        <v>33</v>
      </c>
      <c r="C36" s="26" t="s">
        <v>40</v>
      </c>
      <c r="D36" s="3" t="s">
        <v>44</v>
      </c>
      <c r="E36" s="16"/>
      <c r="F36" s="16"/>
      <c r="G36" s="16"/>
      <c r="H36" s="12"/>
      <c r="I36" s="12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customFormat="1" ht="15.75">
      <c r="A37" s="23">
        <v>35</v>
      </c>
      <c r="B37" s="23">
        <v>34</v>
      </c>
      <c r="C37" s="26" t="s">
        <v>40</v>
      </c>
      <c r="D37" s="3" t="s">
        <v>45</v>
      </c>
      <c r="E37" s="16"/>
      <c r="F37" s="16"/>
      <c r="G37" s="16"/>
      <c r="H37" s="12"/>
      <c r="I37" s="12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customFormat="1" ht="30">
      <c r="A38" s="23">
        <v>36</v>
      </c>
      <c r="B38" s="23">
        <v>35</v>
      </c>
      <c r="C38" s="26" t="s">
        <v>5</v>
      </c>
      <c r="D38" s="3" t="s">
        <v>46</v>
      </c>
      <c r="E38" s="16"/>
      <c r="F38" s="16"/>
      <c r="G38" s="16"/>
      <c r="H38" s="12"/>
      <c r="I38" s="12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customFormat="1" ht="47.25">
      <c r="A39" s="23">
        <v>37</v>
      </c>
      <c r="B39" s="23">
        <v>36</v>
      </c>
      <c r="C39" s="26" t="s">
        <v>14</v>
      </c>
      <c r="D39" s="3" t="s">
        <v>47</v>
      </c>
      <c r="E39" s="12" t="s">
        <v>1134</v>
      </c>
      <c r="F39" s="12" t="s">
        <v>85</v>
      </c>
      <c r="G39" s="12" t="s">
        <v>1085</v>
      </c>
      <c r="H39" s="12">
        <v>100</v>
      </c>
      <c r="I39" s="12">
        <v>59.7</v>
      </c>
      <c r="J39" s="15">
        <f t="shared" si="0"/>
        <v>40.300000000000004</v>
      </c>
      <c r="K39" s="12" t="s">
        <v>1088</v>
      </c>
      <c r="L39" s="12" t="s">
        <v>1089</v>
      </c>
      <c r="M39" s="12" t="s">
        <v>1135</v>
      </c>
      <c r="N39" s="12" t="s">
        <v>1099</v>
      </c>
      <c r="O39" s="12" t="s">
        <v>1136</v>
      </c>
      <c r="P39" s="12">
        <v>78</v>
      </c>
      <c r="Q39" s="12">
        <v>38</v>
      </c>
      <c r="R39" s="15">
        <f>100-Q39/P39*100</f>
        <v>51.282051282051285</v>
      </c>
      <c r="S39" s="12" t="s">
        <v>1137</v>
      </c>
      <c r="T39" s="12" t="s">
        <v>1137</v>
      </c>
      <c r="U39" s="16"/>
      <c r="V39" s="16"/>
      <c r="W39" s="16"/>
      <c r="X39" s="16"/>
      <c r="Y39" s="16"/>
      <c r="Z39" s="16"/>
      <c r="AA39" s="16"/>
      <c r="AB39" s="16"/>
    </row>
    <row r="40" spans="1:28" customFormat="1" ht="15.75">
      <c r="A40" s="23">
        <v>38</v>
      </c>
      <c r="B40" s="23">
        <v>37</v>
      </c>
      <c r="C40" s="26"/>
      <c r="D40" s="4" t="s">
        <v>48</v>
      </c>
      <c r="E40" s="16"/>
      <c r="F40" s="16"/>
      <c r="G40" s="16"/>
      <c r="H40" s="12"/>
      <c r="I40" s="12"/>
      <c r="J40" s="15" t="e">
        <f t="shared" si="0"/>
        <v>#DIV/0!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customFormat="1" ht="30">
      <c r="A41" s="23">
        <v>39</v>
      </c>
      <c r="B41" s="23">
        <v>38</v>
      </c>
      <c r="C41" s="26" t="s">
        <v>5</v>
      </c>
      <c r="D41" s="3" t="s">
        <v>49</v>
      </c>
      <c r="E41" s="16"/>
      <c r="F41" s="16"/>
      <c r="G41" s="16"/>
      <c r="H41" s="12"/>
      <c r="I41" s="12"/>
      <c r="J41" s="15" t="e">
        <f t="shared" si="0"/>
        <v>#DIV/0!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customFormat="1" ht="15.75">
      <c r="A42" s="23">
        <v>40</v>
      </c>
      <c r="B42" s="23">
        <v>39</v>
      </c>
      <c r="C42" s="26" t="s">
        <v>12</v>
      </c>
      <c r="D42" s="3" t="s">
        <v>50</v>
      </c>
      <c r="E42" s="16"/>
      <c r="F42" s="16"/>
      <c r="G42" s="16"/>
      <c r="H42" s="12"/>
      <c r="I42" s="12"/>
      <c r="J42" s="15" t="e">
        <f t="shared" si="0"/>
        <v>#DIV/0!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customFormat="1" ht="31.5">
      <c r="A43" s="23">
        <v>41</v>
      </c>
      <c r="B43" s="23">
        <v>40</v>
      </c>
      <c r="C43" s="26" t="s">
        <v>40</v>
      </c>
      <c r="D43" s="3" t="s">
        <v>51</v>
      </c>
      <c r="E43" s="12" t="s">
        <v>1138</v>
      </c>
      <c r="F43" s="12" t="s">
        <v>12</v>
      </c>
      <c r="G43" s="12" t="s">
        <v>1139</v>
      </c>
      <c r="H43" s="12">
        <v>334.42</v>
      </c>
      <c r="I43" s="12">
        <v>270.04700000000003</v>
      </c>
      <c r="J43" s="15">
        <f t="shared" si="0"/>
        <v>19.249147778242929</v>
      </c>
      <c r="K43" s="12" t="s">
        <v>1140</v>
      </c>
      <c r="L43" s="12" t="s">
        <v>1141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customFormat="1" ht="31.5">
      <c r="A44" s="23">
        <v>42</v>
      </c>
      <c r="B44" s="23">
        <v>41</v>
      </c>
      <c r="C44" s="26" t="s">
        <v>5</v>
      </c>
      <c r="D44" s="3" t="s">
        <v>52</v>
      </c>
      <c r="E44" s="12" t="s">
        <v>1142</v>
      </c>
      <c r="F44" s="12" t="s">
        <v>5</v>
      </c>
      <c r="G44" s="12" t="s">
        <v>1143</v>
      </c>
      <c r="H44" s="12">
        <v>57.8</v>
      </c>
      <c r="I44" s="12">
        <v>49.13</v>
      </c>
      <c r="J44" s="15">
        <f t="shared" si="0"/>
        <v>14.999999999999986</v>
      </c>
      <c r="K44" s="12" t="s">
        <v>1140</v>
      </c>
      <c r="L44" s="12" t="s">
        <v>1141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customFormat="1" ht="31.5">
      <c r="A45" s="23">
        <v>43</v>
      </c>
      <c r="B45" s="23">
        <v>42</v>
      </c>
      <c r="C45" s="26" t="s">
        <v>40</v>
      </c>
      <c r="D45" s="3" t="s">
        <v>53</v>
      </c>
      <c r="E45" s="12" t="s">
        <v>1144</v>
      </c>
      <c r="F45" s="12" t="s">
        <v>12</v>
      </c>
      <c r="G45" s="12" t="s">
        <v>1145</v>
      </c>
      <c r="H45" s="12">
        <v>334.42</v>
      </c>
      <c r="I45" s="12">
        <v>255.834</v>
      </c>
      <c r="J45" s="15">
        <f t="shared" si="0"/>
        <v>23.499192632019614</v>
      </c>
      <c r="K45" s="12" t="s">
        <v>1140</v>
      </c>
      <c r="L45" s="12" t="s">
        <v>1141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customFormat="1" ht="42.75">
      <c r="A46" s="23">
        <v>44</v>
      </c>
      <c r="B46" s="23">
        <v>43</v>
      </c>
      <c r="C46" s="26"/>
      <c r="D46" s="4" t="s">
        <v>54</v>
      </c>
      <c r="E46" s="16"/>
      <c r="F46" s="16"/>
      <c r="G46" s="16"/>
      <c r="H46" s="12"/>
      <c r="I46" s="12"/>
      <c r="J46" s="15" t="e">
        <f t="shared" si="0"/>
        <v>#DIV/0!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customFormat="1" ht="15.75">
      <c r="A47" s="23">
        <v>45</v>
      </c>
      <c r="B47" s="23">
        <v>44</v>
      </c>
      <c r="C47" s="26" t="s">
        <v>12</v>
      </c>
      <c r="D47" s="3" t="s">
        <v>55</v>
      </c>
      <c r="E47" s="16"/>
      <c r="F47" s="16"/>
      <c r="G47" s="16"/>
      <c r="H47" s="12"/>
      <c r="I47" s="12"/>
      <c r="J47" s="15" t="e">
        <f t="shared" si="0"/>
        <v>#DIV/0!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customFormat="1" ht="31.5">
      <c r="A48" s="23">
        <v>46</v>
      </c>
      <c r="B48" s="23">
        <v>45</v>
      </c>
      <c r="C48" s="26" t="s">
        <v>7</v>
      </c>
      <c r="D48" s="3" t="s">
        <v>56</v>
      </c>
      <c r="E48" s="12" t="s">
        <v>1146</v>
      </c>
      <c r="F48" s="12" t="s">
        <v>7</v>
      </c>
      <c r="G48" s="12" t="s">
        <v>1113</v>
      </c>
      <c r="H48" s="12">
        <v>1175</v>
      </c>
      <c r="I48" s="12">
        <v>948.81</v>
      </c>
      <c r="J48" s="15">
        <f t="shared" si="0"/>
        <v>19.250212765957457</v>
      </c>
      <c r="K48" s="12" t="s">
        <v>1117</v>
      </c>
      <c r="L48" s="12" t="s">
        <v>1118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customFormat="1" ht="90">
      <c r="A49" s="23">
        <v>47</v>
      </c>
      <c r="B49" s="23">
        <v>46</v>
      </c>
      <c r="C49" s="26" t="s">
        <v>57</v>
      </c>
      <c r="D49" s="3" t="s">
        <v>58</v>
      </c>
      <c r="E49" s="16"/>
      <c r="F49" s="16"/>
      <c r="G49" s="16"/>
      <c r="H49" s="12"/>
      <c r="I49" s="12"/>
      <c r="J49" s="15" t="e">
        <f t="shared" si="0"/>
        <v>#DIV/0!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customFormat="1" ht="31.5">
      <c r="A50" s="23">
        <v>48</v>
      </c>
      <c r="B50" s="23">
        <v>47</v>
      </c>
      <c r="C50" s="26" t="s">
        <v>5</v>
      </c>
      <c r="D50" s="3" t="s">
        <v>59</v>
      </c>
      <c r="E50" s="12"/>
      <c r="F50" s="12"/>
      <c r="G50" s="12"/>
      <c r="H50" s="12"/>
      <c r="I50" s="12"/>
      <c r="J50" s="15"/>
      <c r="K50" s="12"/>
      <c r="L50" s="12"/>
      <c r="M50" s="12" t="s">
        <v>1148</v>
      </c>
      <c r="N50" s="12" t="s">
        <v>1116</v>
      </c>
      <c r="O50" s="12" t="s">
        <v>1064</v>
      </c>
      <c r="P50" s="12">
        <v>190.36</v>
      </c>
      <c r="Q50" s="12">
        <v>120</v>
      </c>
      <c r="R50" s="15">
        <f>100-Q50/P50*100</f>
        <v>36.961546543391478</v>
      </c>
      <c r="S50" s="12" t="s">
        <v>1078</v>
      </c>
      <c r="T50" s="12" t="s">
        <v>1079</v>
      </c>
      <c r="U50" s="16"/>
      <c r="V50" s="16"/>
      <c r="W50" s="16"/>
      <c r="X50" s="16"/>
      <c r="Y50" s="16"/>
      <c r="Z50" s="16"/>
      <c r="AA50" s="16"/>
      <c r="AB50" s="16"/>
    </row>
    <row r="51" spans="1:28" customFormat="1" ht="45">
      <c r="A51" s="23">
        <v>49</v>
      </c>
      <c r="B51" s="23">
        <v>48</v>
      </c>
      <c r="C51" s="26" t="s">
        <v>57</v>
      </c>
      <c r="D51" s="3" t="s">
        <v>60</v>
      </c>
      <c r="E51" s="12"/>
      <c r="F51" s="12"/>
      <c r="G51" s="12"/>
      <c r="H51" s="12"/>
      <c r="I51" s="12"/>
      <c r="J51" s="15"/>
      <c r="K51" s="12"/>
      <c r="L51" s="12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customFormat="1" ht="47.25">
      <c r="A52" s="23">
        <v>50</v>
      </c>
      <c r="B52" s="23">
        <v>49</v>
      </c>
      <c r="C52" s="26" t="s">
        <v>61</v>
      </c>
      <c r="D52" s="3" t="s">
        <v>62</v>
      </c>
      <c r="E52" s="12" t="s">
        <v>1149</v>
      </c>
      <c r="F52" s="12" t="s">
        <v>61</v>
      </c>
      <c r="G52" s="12" t="s">
        <v>1150</v>
      </c>
      <c r="H52" s="12">
        <v>41.06</v>
      </c>
      <c r="I52" s="12">
        <v>34</v>
      </c>
      <c r="J52" s="15">
        <f t="shared" si="0"/>
        <v>17.194349732099369</v>
      </c>
      <c r="K52" s="12" t="s">
        <v>1092</v>
      </c>
      <c r="L52" s="12" t="s">
        <v>1092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customFormat="1" ht="45">
      <c r="A53" s="23">
        <v>51</v>
      </c>
      <c r="B53" s="23">
        <v>50</v>
      </c>
      <c r="C53" s="26" t="s">
        <v>63</v>
      </c>
      <c r="D53" s="3" t="s">
        <v>64</v>
      </c>
      <c r="E53" s="16"/>
      <c r="F53" s="16"/>
      <c r="G53" s="16"/>
      <c r="H53" s="12"/>
      <c r="I53" s="12"/>
      <c r="J53" s="15" t="e">
        <f t="shared" si="0"/>
        <v>#DIV/0!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customFormat="1" ht="28.5">
      <c r="A54" s="23">
        <v>52</v>
      </c>
      <c r="B54" s="23">
        <v>51</v>
      </c>
      <c r="C54" s="26"/>
      <c r="D54" s="4" t="s">
        <v>65</v>
      </c>
      <c r="E54" s="16"/>
      <c r="F54" s="16"/>
      <c r="G54" s="16"/>
      <c r="H54" s="12"/>
      <c r="I54" s="12"/>
      <c r="J54" s="15" t="e">
        <f t="shared" si="0"/>
        <v>#DIV/0!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customFormat="1" ht="60">
      <c r="A55" s="23">
        <v>53</v>
      </c>
      <c r="B55" s="23">
        <v>52</v>
      </c>
      <c r="C55" s="26" t="s">
        <v>14</v>
      </c>
      <c r="D55" s="3" t="s">
        <v>66</v>
      </c>
      <c r="E55" s="16"/>
      <c r="F55" s="16"/>
      <c r="G55" s="16"/>
      <c r="H55" s="12"/>
      <c r="I55" s="12"/>
      <c r="J55" s="15" t="e">
        <f t="shared" si="0"/>
        <v>#DIV/0!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customFormat="1" ht="60">
      <c r="A56" s="23">
        <v>54</v>
      </c>
      <c r="B56" s="23">
        <v>53</v>
      </c>
      <c r="C56" s="26" t="s">
        <v>25</v>
      </c>
      <c r="D56" s="3" t="s">
        <v>66</v>
      </c>
      <c r="E56" s="16"/>
      <c r="F56" s="16"/>
      <c r="G56" s="16"/>
      <c r="H56" s="12"/>
      <c r="I56" s="12"/>
      <c r="J56" s="15" t="e">
        <f t="shared" si="0"/>
        <v>#DIV/0!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customFormat="1" ht="30">
      <c r="A57" s="23">
        <v>55</v>
      </c>
      <c r="B57" s="23">
        <v>54</v>
      </c>
      <c r="C57" s="26" t="s">
        <v>14</v>
      </c>
      <c r="D57" s="3" t="s">
        <v>67</v>
      </c>
      <c r="E57" s="16"/>
      <c r="F57" s="16"/>
      <c r="G57" s="16"/>
      <c r="H57" s="12"/>
      <c r="I57" s="12"/>
      <c r="J57" s="15" t="e">
        <f t="shared" si="0"/>
        <v>#DIV/0!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customFormat="1" ht="75">
      <c r="A58" s="23">
        <v>56</v>
      </c>
      <c r="B58" s="23">
        <v>55</v>
      </c>
      <c r="C58" s="26" t="s">
        <v>25</v>
      </c>
      <c r="D58" s="3" t="s">
        <v>68</v>
      </c>
      <c r="E58" s="12" t="s">
        <v>1151</v>
      </c>
      <c r="F58" s="12" t="s">
        <v>1116</v>
      </c>
      <c r="G58" s="12" t="s">
        <v>1064</v>
      </c>
      <c r="H58" s="12">
        <v>210.01</v>
      </c>
      <c r="I58" s="12">
        <v>169.58</v>
      </c>
      <c r="J58" s="15">
        <f t="shared" si="0"/>
        <v>19.251464215989699</v>
      </c>
      <c r="K58" s="12" t="s">
        <v>1152</v>
      </c>
      <c r="L58" s="12" t="s">
        <v>1111</v>
      </c>
      <c r="M58" s="12" t="s">
        <v>1153</v>
      </c>
      <c r="N58" s="12" t="s">
        <v>1116</v>
      </c>
      <c r="O58" s="12" t="s">
        <v>1064</v>
      </c>
      <c r="P58" s="12">
        <v>188.52</v>
      </c>
      <c r="Q58" s="12">
        <v>140</v>
      </c>
      <c r="R58" s="15">
        <f>100-Q58/P58*100</f>
        <v>25.737322300021219</v>
      </c>
      <c r="S58" s="12" t="s">
        <v>1074</v>
      </c>
      <c r="T58" s="12" t="s">
        <v>1074</v>
      </c>
      <c r="U58" s="16"/>
      <c r="V58" s="16"/>
      <c r="W58" s="16"/>
      <c r="X58" s="16"/>
      <c r="Y58" s="16"/>
      <c r="Z58" s="16"/>
      <c r="AA58" s="16"/>
      <c r="AB58" s="16"/>
    </row>
    <row r="59" spans="1:28" customFormat="1" ht="90">
      <c r="A59" s="23">
        <v>57</v>
      </c>
      <c r="B59" s="23">
        <v>56</v>
      </c>
      <c r="C59" s="26" t="s">
        <v>12</v>
      </c>
      <c r="D59" s="3" t="s">
        <v>69</v>
      </c>
      <c r="E59" s="16"/>
      <c r="F59" s="16"/>
      <c r="G59" s="16"/>
      <c r="H59" s="12"/>
      <c r="I59" s="12"/>
      <c r="J59" s="15" t="e">
        <f t="shared" si="0"/>
        <v>#DIV/0!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customFormat="1" ht="15.75">
      <c r="A60" s="23">
        <v>58</v>
      </c>
      <c r="B60" s="23">
        <v>57</v>
      </c>
      <c r="C60" s="26" t="s">
        <v>25</v>
      </c>
      <c r="D60" s="3" t="s">
        <v>70</v>
      </c>
      <c r="E60" s="12"/>
      <c r="F60" s="12"/>
      <c r="G60" s="12"/>
      <c r="H60" s="12"/>
      <c r="I60" s="12"/>
      <c r="J60" s="15"/>
      <c r="K60" s="12"/>
      <c r="L60" s="12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customFormat="1" ht="15.75">
      <c r="A61" s="23">
        <v>59</v>
      </c>
      <c r="B61" s="23">
        <v>58</v>
      </c>
      <c r="C61" s="26" t="s">
        <v>12</v>
      </c>
      <c r="D61" s="3" t="s">
        <v>71</v>
      </c>
      <c r="E61" s="16"/>
      <c r="F61" s="16"/>
      <c r="G61" s="16"/>
      <c r="H61" s="12"/>
      <c r="I61" s="12"/>
      <c r="J61" s="15" t="e">
        <f t="shared" si="0"/>
        <v>#DIV/0!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customFormat="1" ht="105">
      <c r="A62" s="23">
        <v>60</v>
      </c>
      <c r="B62" s="23">
        <v>59</v>
      </c>
      <c r="C62" s="26" t="s">
        <v>72</v>
      </c>
      <c r="D62" s="3" t="s">
        <v>73</v>
      </c>
      <c r="E62" s="12"/>
      <c r="F62" s="12"/>
      <c r="G62" s="12"/>
      <c r="H62" s="12"/>
      <c r="I62" s="12"/>
      <c r="J62" s="15" t="e">
        <f t="shared" si="0"/>
        <v>#DIV/0!</v>
      </c>
      <c r="K62" s="12"/>
      <c r="L62" s="12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customFormat="1" ht="28.5">
      <c r="A63" s="23">
        <v>61</v>
      </c>
      <c r="B63" s="23">
        <v>60</v>
      </c>
      <c r="C63" s="26"/>
      <c r="D63" s="4" t="s">
        <v>74</v>
      </c>
      <c r="E63" s="16"/>
      <c r="F63" s="16"/>
      <c r="G63" s="16"/>
      <c r="H63" s="12"/>
      <c r="I63" s="12"/>
      <c r="J63" s="15" t="e">
        <f t="shared" si="0"/>
        <v>#DIV/0!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customFormat="1" ht="30">
      <c r="A64" s="23">
        <v>62</v>
      </c>
      <c r="B64" s="23">
        <v>61</v>
      </c>
      <c r="C64" s="26" t="s">
        <v>11</v>
      </c>
      <c r="D64" s="3" t="s">
        <v>75</v>
      </c>
      <c r="E64" s="16"/>
      <c r="F64" s="16"/>
      <c r="G64" s="16"/>
      <c r="H64" s="12"/>
      <c r="I64" s="12"/>
      <c r="J64" s="15" t="e">
        <f t="shared" si="0"/>
        <v>#DIV/0!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customFormat="1" ht="31.5">
      <c r="A65" s="23">
        <v>63</v>
      </c>
      <c r="B65" s="23">
        <v>62</v>
      </c>
      <c r="C65" s="26" t="s">
        <v>25</v>
      </c>
      <c r="D65" s="3" t="s">
        <v>76</v>
      </c>
      <c r="E65" s="12" t="s">
        <v>1154</v>
      </c>
      <c r="F65" s="12" t="s">
        <v>1155</v>
      </c>
      <c r="G65" s="12" t="s">
        <v>1130</v>
      </c>
      <c r="H65" s="12">
        <v>40</v>
      </c>
      <c r="I65" s="12">
        <v>32</v>
      </c>
      <c r="J65" s="15">
        <f t="shared" si="0"/>
        <v>20</v>
      </c>
      <c r="K65" s="12" t="s">
        <v>1126</v>
      </c>
      <c r="L65" s="12" t="s">
        <v>1118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customFormat="1" ht="15.75">
      <c r="A66" s="23">
        <v>64</v>
      </c>
      <c r="B66" s="23">
        <v>63</v>
      </c>
      <c r="C66" s="26" t="s">
        <v>11</v>
      </c>
      <c r="D66" s="3" t="s">
        <v>77</v>
      </c>
      <c r="E66" s="16"/>
      <c r="F66" s="16"/>
      <c r="G66" s="16"/>
      <c r="H66" s="12"/>
      <c r="I66" s="12"/>
      <c r="J66" s="15" t="e">
        <f t="shared" si="0"/>
        <v>#DIV/0!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customFormat="1" ht="15.75">
      <c r="A67" s="23">
        <v>65</v>
      </c>
      <c r="B67" s="23">
        <v>64</v>
      </c>
      <c r="C67" s="26" t="s">
        <v>12</v>
      </c>
      <c r="D67" s="3" t="s">
        <v>77</v>
      </c>
      <c r="E67" s="16"/>
      <c r="F67" s="16"/>
      <c r="G67" s="16"/>
      <c r="H67" s="12"/>
      <c r="I67" s="12"/>
      <c r="J67" s="15" t="e">
        <f t="shared" si="0"/>
        <v>#DIV/0!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customFormat="1" ht="47.25">
      <c r="A68" s="23">
        <v>66</v>
      </c>
      <c r="B68" s="23">
        <v>65</v>
      </c>
      <c r="C68" s="26" t="s">
        <v>11</v>
      </c>
      <c r="D68" s="3" t="s">
        <v>78</v>
      </c>
      <c r="E68" s="12" t="s">
        <v>1156</v>
      </c>
      <c r="F68" s="12" t="s">
        <v>85</v>
      </c>
      <c r="G68" s="12" t="s">
        <v>1085</v>
      </c>
      <c r="H68" s="12">
        <v>102</v>
      </c>
      <c r="I68" s="12">
        <v>70</v>
      </c>
      <c r="J68" s="15">
        <f t="shared" ref="J68:J131" si="1">100-I68/H68*100</f>
        <v>31.372549019607845</v>
      </c>
      <c r="K68" s="12" t="s">
        <v>1088</v>
      </c>
      <c r="L68" s="12" t="s">
        <v>1089</v>
      </c>
      <c r="M68" s="12" t="s">
        <v>1157</v>
      </c>
      <c r="N68" s="12" t="s">
        <v>85</v>
      </c>
      <c r="O68" s="12" t="s">
        <v>1085</v>
      </c>
      <c r="P68" s="12">
        <v>124.2</v>
      </c>
      <c r="Q68" s="12">
        <v>70.2</v>
      </c>
      <c r="R68" s="15">
        <f>100-Q68/P68*100</f>
        <v>43.478260869565219</v>
      </c>
      <c r="S68" s="12" t="s">
        <v>1068</v>
      </c>
      <c r="T68" s="12" t="s">
        <v>1069</v>
      </c>
      <c r="U68" s="12" t="s">
        <v>1158</v>
      </c>
      <c r="V68" s="12" t="s">
        <v>85</v>
      </c>
      <c r="W68" s="12" t="s">
        <v>1136</v>
      </c>
      <c r="X68" s="12">
        <v>156.4</v>
      </c>
      <c r="Y68" s="12">
        <v>33.18</v>
      </c>
      <c r="Z68" s="15">
        <f>100-Y68/X68*100</f>
        <v>78.785166240409211</v>
      </c>
      <c r="AA68" s="12" t="s">
        <v>1159</v>
      </c>
      <c r="AB68" s="12" t="s">
        <v>1160</v>
      </c>
    </row>
    <row r="69" spans="1:28" customFormat="1" ht="47.25">
      <c r="A69" s="23">
        <v>66</v>
      </c>
      <c r="B69" s="23">
        <v>65</v>
      </c>
      <c r="C69" s="26" t="s">
        <v>12</v>
      </c>
      <c r="D69" s="3" t="s">
        <v>79</v>
      </c>
      <c r="E69" s="12" t="s">
        <v>1161</v>
      </c>
      <c r="F69" s="12" t="s">
        <v>12</v>
      </c>
      <c r="G69" s="12" t="s">
        <v>1162</v>
      </c>
      <c r="H69" s="12">
        <v>266</v>
      </c>
      <c r="I69" s="12">
        <v>127.05</v>
      </c>
      <c r="J69" s="15">
        <f t="shared" si="1"/>
        <v>52.236842105263158</v>
      </c>
      <c r="K69" s="12" t="s">
        <v>1137</v>
      </c>
      <c r="L69" s="12" t="s">
        <v>1137</v>
      </c>
      <c r="M69" s="12" t="s">
        <v>1164</v>
      </c>
      <c r="N69" s="12" t="s">
        <v>12</v>
      </c>
      <c r="O69" s="12" t="s">
        <v>1162</v>
      </c>
      <c r="P69" s="12">
        <v>285.56</v>
      </c>
      <c r="Q69" s="12">
        <v>240.3</v>
      </c>
      <c r="R69" s="15">
        <f>100-Q69/P69*100</f>
        <v>15.84955876173133</v>
      </c>
      <c r="S69" s="12" t="s">
        <v>1140</v>
      </c>
      <c r="T69" s="12" t="s">
        <v>1141</v>
      </c>
      <c r="U69" s="12" t="s">
        <v>1167</v>
      </c>
      <c r="V69" s="12" t="s">
        <v>12</v>
      </c>
      <c r="W69" s="12" t="s">
        <v>1162</v>
      </c>
      <c r="X69" s="12">
        <v>282.85000000000002</v>
      </c>
      <c r="Y69" s="12">
        <v>88.2</v>
      </c>
      <c r="Z69" s="15">
        <f>100-Y69/X69*100</f>
        <v>68.817394378645929</v>
      </c>
      <c r="AA69" s="12" t="s">
        <v>1068</v>
      </c>
      <c r="AB69" s="12" t="s">
        <v>1069</v>
      </c>
    </row>
    <row r="70" spans="1:28" customFormat="1" ht="30">
      <c r="A70" s="23">
        <v>68</v>
      </c>
      <c r="B70" s="23">
        <v>66</v>
      </c>
      <c r="C70" s="26" t="s">
        <v>12</v>
      </c>
      <c r="D70" s="3" t="s">
        <v>80</v>
      </c>
      <c r="E70" s="12"/>
      <c r="F70" s="12"/>
      <c r="G70" s="12"/>
      <c r="H70" s="12"/>
      <c r="I70" s="12"/>
      <c r="J70" s="15" t="e">
        <f t="shared" si="1"/>
        <v>#DIV/0!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6"/>
      <c r="V70" s="16"/>
      <c r="W70" s="16"/>
      <c r="X70" s="16"/>
      <c r="Y70" s="16"/>
      <c r="Z70" s="16"/>
      <c r="AA70" s="16"/>
      <c r="AB70" s="16"/>
    </row>
    <row r="71" spans="1:28" customFormat="1" ht="47.25">
      <c r="A71" s="23">
        <v>69</v>
      </c>
      <c r="B71" s="23">
        <v>67</v>
      </c>
      <c r="C71" s="26" t="s">
        <v>5</v>
      </c>
      <c r="D71" s="3" t="s">
        <v>81</v>
      </c>
      <c r="E71" s="12" t="s">
        <v>1163</v>
      </c>
      <c r="F71" s="12" t="s">
        <v>5</v>
      </c>
      <c r="G71" s="12" t="s">
        <v>1064</v>
      </c>
      <c r="H71" s="12">
        <v>103.94</v>
      </c>
      <c r="I71" s="12">
        <v>60.06</v>
      </c>
      <c r="J71" s="15">
        <f t="shared" si="1"/>
        <v>42.216663459688277</v>
      </c>
      <c r="K71" s="12" t="s">
        <v>1137</v>
      </c>
      <c r="L71" s="12" t="s">
        <v>1137</v>
      </c>
      <c r="M71" s="12" t="s">
        <v>1165</v>
      </c>
      <c r="N71" s="12" t="s">
        <v>5</v>
      </c>
      <c r="O71" s="12" t="s">
        <v>1166</v>
      </c>
      <c r="P71" s="12">
        <v>111.57</v>
      </c>
      <c r="Q71" s="12">
        <v>66.38</v>
      </c>
      <c r="R71" s="15">
        <f>100-Q71/P71*100</f>
        <v>40.5037196378955</v>
      </c>
      <c r="S71" s="12" t="s">
        <v>1140</v>
      </c>
      <c r="T71" s="12" t="s">
        <v>1141</v>
      </c>
      <c r="U71" s="12" t="s">
        <v>1168</v>
      </c>
      <c r="V71" s="12" t="s">
        <v>5</v>
      </c>
      <c r="W71" s="12" t="s">
        <v>1166</v>
      </c>
      <c r="X71" s="12">
        <v>96.6</v>
      </c>
      <c r="Y71" s="12">
        <v>56</v>
      </c>
      <c r="Z71" s="15">
        <f>100-Y71/X71*100</f>
        <v>42.028985507246375</v>
      </c>
      <c r="AA71" s="12" t="s">
        <v>1083</v>
      </c>
      <c r="AB71" s="12" t="s">
        <v>1069</v>
      </c>
    </row>
    <row r="72" spans="1:28" customFormat="1" ht="47.25">
      <c r="A72" s="23">
        <v>70</v>
      </c>
      <c r="B72" s="23">
        <v>68</v>
      </c>
      <c r="C72" s="26" t="s">
        <v>12</v>
      </c>
      <c r="D72" s="3" t="s">
        <v>82</v>
      </c>
      <c r="E72" s="12" t="s">
        <v>1169</v>
      </c>
      <c r="F72" s="12" t="s">
        <v>12</v>
      </c>
      <c r="G72" s="12" t="s">
        <v>1121</v>
      </c>
      <c r="H72" s="12">
        <v>230</v>
      </c>
      <c r="I72" s="12">
        <v>79</v>
      </c>
      <c r="J72" s="15">
        <f t="shared" si="1"/>
        <v>65.65217391304347</v>
      </c>
      <c r="K72" s="12" t="s">
        <v>1078</v>
      </c>
      <c r="L72" s="12" t="s">
        <v>1079</v>
      </c>
      <c r="M72" s="12" t="s">
        <v>1170</v>
      </c>
      <c r="N72" s="12" t="s">
        <v>12</v>
      </c>
      <c r="O72" s="12" t="s">
        <v>1121</v>
      </c>
      <c r="P72" s="12">
        <v>166.75</v>
      </c>
      <c r="Q72" s="12">
        <v>47</v>
      </c>
      <c r="R72" s="15">
        <f>100-Q72/P72*100</f>
        <v>71.814092953523243</v>
      </c>
      <c r="S72" s="12" t="s">
        <v>1171</v>
      </c>
      <c r="T72" s="12" t="s">
        <v>1172</v>
      </c>
      <c r="U72" s="12" t="s">
        <v>1173</v>
      </c>
      <c r="V72" s="12" t="s">
        <v>12</v>
      </c>
      <c r="W72" s="12" t="s">
        <v>1121</v>
      </c>
      <c r="X72" s="12">
        <v>190</v>
      </c>
      <c r="Y72" s="12">
        <v>37</v>
      </c>
      <c r="Z72" s="15">
        <f>100-Y72/X72*100</f>
        <v>80.526315789473685</v>
      </c>
      <c r="AA72" s="12" t="s">
        <v>1081</v>
      </c>
      <c r="AB72" s="12" t="s">
        <v>1081</v>
      </c>
    </row>
    <row r="73" spans="1:28" customFormat="1" ht="30">
      <c r="A73" s="23">
        <v>71</v>
      </c>
      <c r="B73" s="23">
        <v>69</v>
      </c>
      <c r="C73" s="26" t="s">
        <v>12</v>
      </c>
      <c r="D73" s="3" t="s">
        <v>83</v>
      </c>
      <c r="E73" s="16"/>
      <c r="F73" s="16"/>
      <c r="G73" s="16"/>
      <c r="H73" s="12"/>
      <c r="I73" s="12"/>
      <c r="J73" s="15" t="e">
        <f t="shared" si="1"/>
        <v>#DIV/0!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customFormat="1" ht="31.5">
      <c r="A74" s="23">
        <v>72</v>
      </c>
      <c r="B74" s="23">
        <v>70</v>
      </c>
      <c r="C74" s="26" t="s">
        <v>12</v>
      </c>
      <c r="D74" s="3" t="s">
        <v>84</v>
      </c>
      <c r="E74" s="12" t="s">
        <v>1174</v>
      </c>
      <c r="F74" s="12" t="s">
        <v>12</v>
      </c>
      <c r="G74" s="12" t="s">
        <v>1095</v>
      </c>
      <c r="H74" s="12">
        <v>133</v>
      </c>
      <c r="I74" s="12">
        <v>87.78</v>
      </c>
      <c r="J74" s="15">
        <f t="shared" si="1"/>
        <v>34</v>
      </c>
      <c r="K74" s="12" t="s">
        <v>1137</v>
      </c>
      <c r="L74" s="12" t="s">
        <v>1137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customFormat="1" ht="31.5">
      <c r="A75" s="23">
        <v>73</v>
      </c>
      <c r="B75" s="23">
        <v>71</v>
      </c>
      <c r="C75" s="26" t="s">
        <v>85</v>
      </c>
      <c r="D75" s="3" t="s">
        <v>84</v>
      </c>
      <c r="E75" s="12" t="s">
        <v>1175</v>
      </c>
      <c r="F75" s="12" t="s">
        <v>85</v>
      </c>
      <c r="G75" s="12" t="s">
        <v>1121</v>
      </c>
      <c r="H75" s="12">
        <v>134</v>
      </c>
      <c r="I75" s="12">
        <v>80.849999999999994</v>
      </c>
      <c r="J75" s="15">
        <f t="shared" si="1"/>
        <v>39.664179104477611</v>
      </c>
      <c r="K75" s="12" t="s">
        <v>1137</v>
      </c>
      <c r="L75" s="12" t="s">
        <v>1137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customFormat="1" ht="30">
      <c r="A76" s="23">
        <v>74</v>
      </c>
      <c r="B76" s="23">
        <v>72</v>
      </c>
      <c r="C76" s="26" t="s">
        <v>85</v>
      </c>
      <c r="D76" s="3" t="s">
        <v>86</v>
      </c>
      <c r="E76" s="16"/>
      <c r="F76" s="16"/>
      <c r="G76" s="16"/>
      <c r="H76" s="12"/>
      <c r="I76" s="12"/>
      <c r="J76" s="15" t="e">
        <f t="shared" si="1"/>
        <v>#DIV/0!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customFormat="1" ht="30">
      <c r="A77" s="23">
        <v>75</v>
      </c>
      <c r="B77" s="23">
        <v>73</v>
      </c>
      <c r="C77" s="26" t="s">
        <v>87</v>
      </c>
      <c r="D77" s="3" t="s">
        <v>88</v>
      </c>
      <c r="E77" s="16"/>
      <c r="F77" s="16"/>
      <c r="G77" s="16"/>
      <c r="H77" s="12"/>
      <c r="I77" s="12"/>
      <c r="J77" s="15" t="e">
        <f t="shared" si="1"/>
        <v>#DIV/0!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customFormat="1" ht="15.75">
      <c r="A78" s="23">
        <v>76</v>
      </c>
      <c r="B78" s="23">
        <v>74</v>
      </c>
      <c r="C78" s="26" t="s">
        <v>12</v>
      </c>
      <c r="D78" s="3" t="s">
        <v>89</v>
      </c>
      <c r="E78" s="16"/>
      <c r="F78" s="16"/>
      <c r="G78" s="16"/>
      <c r="H78" s="12"/>
      <c r="I78" s="12"/>
      <c r="J78" s="15" t="e">
        <f t="shared" si="1"/>
        <v>#DIV/0!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customFormat="1" ht="15.75">
      <c r="A79" s="23">
        <v>77</v>
      </c>
      <c r="B79" s="23">
        <v>75</v>
      </c>
      <c r="C79" s="26" t="s">
        <v>7</v>
      </c>
      <c r="D79" s="3" t="s">
        <v>90</v>
      </c>
      <c r="E79" s="16"/>
      <c r="F79" s="16"/>
      <c r="G79" s="16"/>
      <c r="H79" s="12"/>
      <c r="I79" s="12"/>
      <c r="J79" s="15" t="e">
        <f t="shared" si="1"/>
        <v>#DIV/0!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customFormat="1" ht="15.75">
      <c r="A80" s="23">
        <v>78</v>
      </c>
      <c r="B80" s="23">
        <v>76</v>
      </c>
      <c r="C80" s="26" t="s">
        <v>85</v>
      </c>
      <c r="D80" s="3" t="s">
        <v>91</v>
      </c>
      <c r="E80" s="16"/>
      <c r="F80" s="16"/>
      <c r="G80" s="16"/>
      <c r="H80" s="12"/>
      <c r="I80" s="12"/>
      <c r="J80" s="15" t="e">
        <f t="shared" si="1"/>
        <v>#DIV/0!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32" customFormat="1" ht="42.75">
      <c r="A81" s="23">
        <v>79</v>
      </c>
      <c r="B81" s="23">
        <v>77</v>
      </c>
      <c r="C81" s="26"/>
      <c r="D81" s="4" t="s">
        <v>92</v>
      </c>
      <c r="E81" s="16"/>
      <c r="F81" s="16"/>
      <c r="G81" s="16"/>
      <c r="H81" s="12"/>
      <c r="I81" s="12"/>
      <c r="J81" s="15" t="e">
        <f t="shared" si="1"/>
        <v>#DIV/0!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32" customFormat="1" ht="15.75">
      <c r="A82" s="23">
        <v>80</v>
      </c>
      <c r="B82" s="23">
        <v>78</v>
      </c>
      <c r="C82" s="26" t="s">
        <v>12</v>
      </c>
      <c r="D82" s="3" t="s">
        <v>93</v>
      </c>
      <c r="E82" s="16"/>
      <c r="F82" s="16"/>
      <c r="G82" s="16"/>
      <c r="H82" s="12"/>
      <c r="I82" s="12"/>
      <c r="J82" s="15" t="e">
        <f t="shared" si="1"/>
        <v>#DIV/0!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32" customFormat="1" ht="30">
      <c r="A83" s="23">
        <v>81</v>
      </c>
      <c r="B83" s="23">
        <v>79</v>
      </c>
      <c r="C83" s="26" t="s">
        <v>87</v>
      </c>
      <c r="D83" s="3" t="s">
        <v>94</v>
      </c>
      <c r="E83" s="16"/>
      <c r="F83" s="16"/>
      <c r="G83" s="16"/>
      <c r="H83" s="12"/>
      <c r="I83" s="12"/>
      <c r="J83" s="15" t="e">
        <f t="shared" si="1"/>
        <v>#DIV/0!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32" customFormat="1" ht="30">
      <c r="A84" s="23">
        <v>82</v>
      </c>
      <c r="B84" s="23">
        <v>80</v>
      </c>
      <c r="C84" s="26" t="s">
        <v>11</v>
      </c>
      <c r="D84" s="3" t="s">
        <v>95</v>
      </c>
      <c r="E84" s="16"/>
      <c r="F84" s="16"/>
      <c r="G84" s="16"/>
      <c r="H84" s="12"/>
      <c r="I84" s="12"/>
      <c r="J84" s="15" t="e">
        <f t="shared" si="1"/>
        <v>#DIV/0!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32" customFormat="1" ht="30">
      <c r="A85" s="23">
        <v>83</v>
      </c>
      <c r="B85" s="23">
        <v>81</v>
      </c>
      <c r="C85" s="26" t="s">
        <v>12</v>
      </c>
      <c r="D85" s="3" t="s">
        <v>96</v>
      </c>
      <c r="E85" s="16"/>
      <c r="F85" s="16"/>
      <c r="G85" s="16"/>
      <c r="H85" s="12"/>
      <c r="I85" s="12"/>
      <c r="J85" s="15" t="e">
        <f t="shared" si="1"/>
        <v>#DIV/0!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32" customFormat="1" ht="47.25">
      <c r="A86" s="23">
        <v>84</v>
      </c>
      <c r="B86" s="23">
        <v>82</v>
      </c>
      <c r="C86" s="26" t="s">
        <v>12</v>
      </c>
      <c r="D86" s="3" t="s">
        <v>97</v>
      </c>
      <c r="E86" s="12" t="s">
        <v>1176</v>
      </c>
      <c r="F86" s="12" t="s">
        <v>12</v>
      </c>
      <c r="G86" s="12" t="s">
        <v>1113</v>
      </c>
      <c r="H86" s="12">
        <v>460.48</v>
      </c>
      <c r="I86" s="12">
        <v>323.86</v>
      </c>
      <c r="J86" s="15">
        <f t="shared" si="1"/>
        <v>29.669041000694932</v>
      </c>
      <c r="K86" s="12" t="s">
        <v>1177</v>
      </c>
      <c r="L86" s="12" t="s">
        <v>1178</v>
      </c>
      <c r="M86" s="12" t="s">
        <v>1179</v>
      </c>
      <c r="N86" s="12" t="s">
        <v>12</v>
      </c>
      <c r="O86" s="12" t="s">
        <v>1102</v>
      </c>
      <c r="P86" s="12">
        <v>137.88999999999999</v>
      </c>
      <c r="Q86" s="12">
        <v>49.28</v>
      </c>
      <c r="R86" s="15">
        <f>100-Q86/P86*100</f>
        <v>64.261367756907674</v>
      </c>
      <c r="S86" s="12" t="s">
        <v>1180</v>
      </c>
      <c r="T86" s="12" t="s">
        <v>1118</v>
      </c>
      <c r="U86" s="12" t="s">
        <v>1182</v>
      </c>
      <c r="V86" s="12" t="s">
        <v>12</v>
      </c>
      <c r="W86" s="12" t="s">
        <v>1102</v>
      </c>
      <c r="X86" s="12">
        <v>255.91</v>
      </c>
      <c r="Y86" s="12">
        <v>42.5</v>
      </c>
      <c r="Z86" s="15">
        <f>100-Y86/X86*100</f>
        <v>83.392598960572073</v>
      </c>
      <c r="AA86" s="12" t="s">
        <v>1068</v>
      </c>
      <c r="AB86" s="12" t="s">
        <v>1069</v>
      </c>
    </row>
    <row r="87" spans="1:32" customFormat="1" ht="47.25">
      <c r="A87" s="23">
        <v>85</v>
      </c>
      <c r="B87" s="23">
        <v>83</v>
      </c>
      <c r="C87" s="26" t="s">
        <v>12</v>
      </c>
      <c r="D87" s="3" t="s">
        <v>98</v>
      </c>
      <c r="E87" s="12" t="s">
        <v>1184</v>
      </c>
      <c r="F87" s="12" t="s">
        <v>12</v>
      </c>
      <c r="G87" s="12" t="s">
        <v>1102</v>
      </c>
      <c r="H87" s="12">
        <f>6.37*20</f>
        <v>127.4</v>
      </c>
      <c r="I87" s="12">
        <v>47</v>
      </c>
      <c r="J87" s="15">
        <f t="shared" si="1"/>
        <v>63.108320251177396</v>
      </c>
      <c r="K87" s="12" t="s">
        <v>1074</v>
      </c>
      <c r="L87" s="12" t="s">
        <v>1074</v>
      </c>
      <c r="M87" s="12" t="s">
        <v>1181</v>
      </c>
      <c r="N87" s="12" t="s">
        <v>12</v>
      </c>
      <c r="O87" s="12" t="s">
        <v>1102</v>
      </c>
      <c r="P87" s="12">
        <v>183.84</v>
      </c>
      <c r="Q87" s="12">
        <v>52.72</v>
      </c>
      <c r="R87" s="15">
        <f>100-Q87/P87*100</f>
        <v>71.322889469103572</v>
      </c>
      <c r="S87" s="12" t="s">
        <v>1180</v>
      </c>
      <c r="T87" s="12" t="s">
        <v>1118</v>
      </c>
      <c r="U87" s="12" t="s">
        <v>1183</v>
      </c>
      <c r="V87" s="12" t="s">
        <v>12</v>
      </c>
      <c r="W87" s="12" t="s">
        <v>1102</v>
      </c>
      <c r="X87" s="12">
        <v>135.02000000000001</v>
      </c>
      <c r="Y87" s="12">
        <v>48.5</v>
      </c>
      <c r="Z87" s="15">
        <f>100-Y87/X87*100</f>
        <v>64.079395645089619</v>
      </c>
      <c r="AA87" s="12" t="s">
        <v>1068</v>
      </c>
      <c r="AB87" s="12" t="s">
        <v>1069</v>
      </c>
    </row>
    <row r="88" spans="1:32" customFormat="1" ht="45">
      <c r="A88" s="23">
        <v>86</v>
      </c>
      <c r="B88" s="23">
        <v>84</v>
      </c>
      <c r="C88" s="26" t="s">
        <v>12</v>
      </c>
      <c r="D88" s="3" t="s">
        <v>99</v>
      </c>
      <c r="E88" s="16"/>
      <c r="F88" s="16"/>
      <c r="G88" s="16"/>
      <c r="H88" s="12"/>
      <c r="I88" s="12"/>
      <c r="J88" s="15" t="e">
        <f t="shared" si="1"/>
        <v>#DIV/0!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32" customFormat="1" ht="30">
      <c r="A89" s="23">
        <v>87</v>
      </c>
      <c r="B89" s="23">
        <v>85</v>
      </c>
      <c r="C89" s="26" t="s">
        <v>12</v>
      </c>
      <c r="D89" s="3" t="s">
        <v>100</v>
      </c>
      <c r="E89" s="16"/>
      <c r="F89" s="16"/>
      <c r="G89" s="16"/>
      <c r="H89" s="12"/>
      <c r="I89" s="12"/>
      <c r="J89" s="15" t="e">
        <f t="shared" si="1"/>
        <v>#DIV/0!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32" customFormat="1" ht="31.5">
      <c r="A90" s="23">
        <v>88</v>
      </c>
      <c r="B90" s="23">
        <v>86</v>
      </c>
      <c r="C90" s="26" t="s">
        <v>12</v>
      </c>
      <c r="D90" s="3" t="s">
        <v>101</v>
      </c>
      <c r="E90" s="12" t="s">
        <v>1189</v>
      </c>
      <c r="F90" s="12" t="s">
        <v>12</v>
      </c>
      <c r="G90" s="12" t="s">
        <v>1067</v>
      </c>
      <c r="H90" s="12">
        <v>251.76</v>
      </c>
      <c r="I90" s="12">
        <v>186.18</v>
      </c>
      <c r="J90" s="15">
        <f t="shared" si="1"/>
        <v>26.048617731172541</v>
      </c>
      <c r="K90" s="12" t="s">
        <v>1117</v>
      </c>
      <c r="L90" s="12" t="s">
        <v>1118</v>
      </c>
      <c r="M90" s="12" t="s">
        <v>1185</v>
      </c>
      <c r="N90" s="12" t="s">
        <v>12</v>
      </c>
      <c r="O90" s="12" t="s">
        <v>1067</v>
      </c>
      <c r="P90" s="12">
        <v>278.3</v>
      </c>
      <c r="Q90" s="12">
        <v>116</v>
      </c>
      <c r="R90" s="15">
        <f>100-Q90/P90*100</f>
        <v>58.318361480416819</v>
      </c>
      <c r="S90" s="12" t="s">
        <v>1072</v>
      </c>
      <c r="T90" s="12" t="s">
        <v>1072</v>
      </c>
      <c r="U90" s="12" t="s">
        <v>1187</v>
      </c>
      <c r="V90" s="12" t="s">
        <v>12</v>
      </c>
      <c r="W90" s="12" t="s">
        <v>1067</v>
      </c>
      <c r="X90" s="12">
        <v>275</v>
      </c>
      <c r="Y90" s="12">
        <v>90</v>
      </c>
      <c r="Z90" s="15">
        <f>100-Y90/X90*100</f>
        <v>67.27272727272728</v>
      </c>
      <c r="AA90" s="12" t="s">
        <v>1078</v>
      </c>
      <c r="AB90" s="12" t="s">
        <v>1079</v>
      </c>
      <c r="AC90" s="13"/>
      <c r="AD90" s="13"/>
      <c r="AE90" s="13"/>
      <c r="AF90" s="13"/>
    </row>
    <row r="91" spans="1:32" customFormat="1" ht="47.25">
      <c r="A91" s="23">
        <v>89</v>
      </c>
      <c r="B91" s="23">
        <v>87</v>
      </c>
      <c r="C91" s="26" t="s">
        <v>12</v>
      </c>
      <c r="D91" s="3" t="s">
        <v>102</v>
      </c>
      <c r="E91" s="12" t="s">
        <v>1190</v>
      </c>
      <c r="F91" s="12" t="s">
        <v>12</v>
      </c>
      <c r="G91" s="12" t="s">
        <v>1067</v>
      </c>
      <c r="H91" s="12">
        <v>420</v>
      </c>
      <c r="I91" s="12">
        <v>310.58999999999997</v>
      </c>
      <c r="J91" s="15">
        <f t="shared" si="1"/>
        <v>26.050000000000011</v>
      </c>
      <c r="K91" s="12" t="s">
        <v>1117</v>
      </c>
      <c r="L91" s="12" t="s">
        <v>1118</v>
      </c>
      <c r="M91" s="12" t="s">
        <v>1186</v>
      </c>
      <c r="N91" s="12" t="s">
        <v>12</v>
      </c>
      <c r="O91" s="12" t="s">
        <v>1067</v>
      </c>
      <c r="P91" s="12">
        <v>466.9</v>
      </c>
      <c r="Q91" s="12">
        <v>308</v>
      </c>
      <c r="R91" s="15">
        <f>100-Q91/P91*100</f>
        <v>34.032983508245877</v>
      </c>
      <c r="S91" s="12" t="s">
        <v>1072</v>
      </c>
      <c r="T91" s="12" t="s">
        <v>1072</v>
      </c>
      <c r="U91" s="12" t="s">
        <v>1188</v>
      </c>
      <c r="V91" s="12" t="s">
        <v>12</v>
      </c>
      <c r="W91" s="12" t="s">
        <v>1067</v>
      </c>
      <c r="X91" s="12">
        <v>455</v>
      </c>
      <c r="Y91" s="12">
        <v>220</v>
      </c>
      <c r="Z91" s="15">
        <f>100-Y91/X91*100</f>
        <v>51.64835164835165</v>
      </c>
      <c r="AA91" s="12" t="s">
        <v>1078</v>
      </c>
      <c r="AB91" s="12" t="s">
        <v>1079</v>
      </c>
      <c r="AC91" s="13"/>
      <c r="AD91" s="13"/>
      <c r="AE91" s="13"/>
      <c r="AF91" s="13"/>
    </row>
    <row r="92" spans="1:32" customFormat="1" ht="47.25">
      <c r="A92" s="23">
        <v>90</v>
      </c>
      <c r="B92" s="23">
        <v>88</v>
      </c>
      <c r="C92" s="26" t="s">
        <v>12</v>
      </c>
      <c r="D92" s="3" t="s">
        <v>103</v>
      </c>
      <c r="E92" s="12" t="s">
        <v>1191</v>
      </c>
      <c r="F92" s="12" t="s">
        <v>12</v>
      </c>
      <c r="G92" s="12" t="s">
        <v>1113</v>
      </c>
      <c r="H92" s="12">
        <v>60.17</v>
      </c>
      <c r="I92" s="12">
        <v>51.14</v>
      </c>
      <c r="J92" s="15">
        <f t="shared" si="1"/>
        <v>15.007478810038222</v>
      </c>
      <c r="K92" s="12" t="s">
        <v>1092</v>
      </c>
      <c r="L92" s="12" t="s">
        <v>1092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32" customFormat="1" ht="47.25">
      <c r="A93" s="23">
        <v>91</v>
      </c>
      <c r="B93" s="23">
        <v>89</v>
      </c>
      <c r="C93" s="26" t="s">
        <v>12</v>
      </c>
      <c r="D93" s="3" t="s">
        <v>104</v>
      </c>
      <c r="E93" s="12" t="s">
        <v>1192</v>
      </c>
      <c r="F93" s="12" t="s">
        <v>12</v>
      </c>
      <c r="G93" s="12" t="s">
        <v>1113</v>
      </c>
      <c r="H93" s="12">
        <v>45.4</v>
      </c>
      <c r="I93" s="12">
        <v>35.89</v>
      </c>
      <c r="J93" s="15">
        <f t="shared" si="1"/>
        <v>20.94713656387664</v>
      </c>
      <c r="K93" s="12" t="s">
        <v>1092</v>
      </c>
      <c r="L93" s="12" t="s">
        <v>1092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32" customFormat="1" ht="47.25">
      <c r="A94" s="23">
        <v>92</v>
      </c>
      <c r="B94" s="23">
        <v>90</v>
      </c>
      <c r="C94" s="26" t="s">
        <v>12</v>
      </c>
      <c r="D94" s="3" t="s">
        <v>105</v>
      </c>
      <c r="E94" s="12" t="s">
        <v>1193</v>
      </c>
      <c r="F94" s="12" t="s">
        <v>12</v>
      </c>
      <c r="G94" s="12" t="s">
        <v>1113</v>
      </c>
      <c r="H94" s="12">
        <v>210</v>
      </c>
      <c r="I94" s="12">
        <v>53.55</v>
      </c>
      <c r="J94" s="15">
        <f t="shared" si="1"/>
        <v>74.5</v>
      </c>
      <c r="K94" s="12" t="s">
        <v>1092</v>
      </c>
      <c r="L94" s="12" t="s">
        <v>1092</v>
      </c>
      <c r="M94" s="12" t="s">
        <v>1194</v>
      </c>
      <c r="N94" s="12" t="s">
        <v>12</v>
      </c>
      <c r="O94" s="12" t="s">
        <v>1102</v>
      </c>
      <c r="P94" s="12">
        <v>95.16</v>
      </c>
      <c r="Q94" s="12">
        <v>35.6</v>
      </c>
      <c r="R94" s="15">
        <f>100-Q94/P94*100</f>
        <v>62.589323245060946</v>
      </c>
      <c r="S94" s="12" t="s">
        <v>1068</v>
      </c>
      <c r="T94" s="12" t="s">
        <v>1069</v>
      </c>
      <c r="U94" s="12" t="s">
        <v>1195</v>
      </c>
      <c r="V94" s="12" t="s">
        <v>12</v>
      </c>
      <c r="W94" s="12" t="s">
        <v>1067</v>
      </c>
      <c r="X94" s="12">
        <v>57.5</v>
      </c>
      <c r="Y94" s="12">
        <v>43.5</v>
      </c>
      <c r="Z94" s="15">
        <f>100-Y94/X94*100</f>
        <v>24.34782608695653</v>
      </c>
      <c r="AA94" s="12" t="s">
        <v>1171</v>
      </c>
      <c r="AB94" s="12" t="s">
        <v>1172</v>
      </c>
    </row>
    <row r="95" spans="1:32" customFormat="1" ht="47.25">
      <c r="A95" s="23">
        <v>93</v>
      </c>
      <c r="B95" s="23">
        <v>91</v>
      </c>
      <c r="C95" s="26" t="s">
        <v>12</v>
      </c>
      <c r="D95" s="3" t="s">
        <v>106</v>
      </c>
      <c r="E95" s="12" t="s">
        <v>1196</v>
      </c>
      <c r="F95" s="12" t="s">
        <v>12</v>
      </c>
      <c r="G95" s="12" t="s">
        <v>1121</v>
      </c>
      <c r="H95" s="12">
        <v>180</v>
      </c>
      <c r="I95" s="12">
        <v>36</v>
      </c>
      <c r="J95" s="15">
        <f t="shared" si="1"/>
        <v>80</v>
      </c>
      <c r="K95" s="12" t="s">
        <v>1078</v>
      </c>
      <c r="L95" s="12" t="s">
        <v>1079</v>
      </c>
      <c r="M95" s="12" t="s">
        <v>1199</v>
      </c>
      <c r="N95" s="12" t="s">
        <v>12</v>
      </c>
      <c r="O95" s="12" t="s">
        <v>1121</v>
      </c>
      <c r="P95" s="12">
        <v>235.71</v>
      </c>
      <c r="Q95" s="12">
        <v>180.31</v>
      </c>
      <c r="R95" s="15">
        <f>100-Q95/P95*100</f>
        <v>23.503457638623743</v>
      </c>
      <c r="S95" s="12" t="s">
        <v>1200</v>
      </c>
      <c r="T95" s="12" t="s">
        <v>1111</v>
      </c>
      <c r="U95" s="12" t="s">
        <v>1204</v>
      </c>
      <c r="V95" s="12" t="s">
        <v>12</v>
      </c>
      <c r="W95" s="12" t="s">
        <v>1121</v>
      </c>
      <c r="X95" s="12">
        <v>316.95999999999998</v>
      </c>
      <c r="Y95" s="12">
        <v>35.5</v>
      </c>
      <c r="Z95" s="15">
        <f>100-Y95/X95*100</f>
        <v>88.799848561332652</v>
      </c>
      <c r="AA95" s="12" t="s">
        <v>1068</v>
      </c>
      <c r="AB95" s="12" t="s">
        <v>1069</v>
      </c>
    </row>
    <row r="96" spans="1:32" customFormat="1" ht="47.25">
      <c r="A96" s="23">
        <v>94</v>
      </c>
      <c r="B96" s="23">
        <v>92</v>
      </c>
      <c r="C96" s="26" t="s">
        <v>12</v>
      </c>
      <c r="D96" s="3" t="s">
        <v>107</v>
      </c>
      <c r="E96" s="12" t="s">
        <v>1197</v>
      </c>
      <c r="F96" s="12" t="s">
        <v>12</v>
      </c>
      <c r="G96" s="12" t="s">
        <v>1121</v>
      </c>
      <c r="H96" s="12">
        <v>365</v>
      </c>
      <c r="I96" s="12">
        <v>42</v>
      </c>
      <c r="J96" s="15">
        <f t="shared" si="1"/>
        <v>88.493150684931507</v>
      </c>
      <c r="K96" s="12" t="s">
        <v>1078</v>
      </c>
      <c r="L96" s="12" t="s">
        <v>1079</v>
      </c>
      <c r="M96" s="12" t="s">
        <v>1201</v>
      </c>
      <c r="N96" s="12" t="s">
        <v>12</v>
      </c>
      <c r="O96" s="12" t="s">
        <v>1121</v>
      </c>
      <c r="P96" s="12">
        <v>419.81</v>
      </c>
      <c r="Q96" s="12">
        <v>321.14999999999998</v>
      </c>
      <c r="R96" s="15">
        <f>100-Q96/P96*100</f>
        <v>23.501107643934176</v>
      </c>
      <c r="S96" s="12" t="s">
        <v>1200</v>
      </c>
      <c r="T96" s="12" t="s">
        <v>1111</v>
      </c>
      <c r="U96" s="12" t="s">
        <v>1205</v>
      </c>
      <c r="V96" s="12" t="s">
        <v>12</v>
      </c>
      <c r="W96" s="12" t="s">
        <v>1121</v>
      </c>
      <c r="X96" s="12">
        <v>464.03</v>
      </c>
      <c r="Y96" s="12">
        <v>41.5</v>
      </c>
      <c r="Z96" s="15">
        <f>100-Y96/X96*100</f>
        <v>91.056612719005244</v>
      </c>
      <c r="AA96" s="12" t="s">
        <v>1068</v>
      </c>
      <c r="AB96" s="12" t="s">
        <v>1069</v>
      </c>
    </row>
    <row r="97" spans="1:28" customFormat="1" ht="47.25">
      <c r="A97" s="23">
        <v>95</v>
      </c>
      <c r="B97" s="23">
        <v>93</v>
      </c>
      <c r="C97" s="26" t="s">
        <v>12</v>
      </c>
      <c r="D97" s="3" t="s">
        <v>108</v>
      </c>
      <c r="E97" s="12" t="s">
        <v>1198</v>
      </c>
      <c r="F97" s="12" t="s">
        <v>12</v>
      </c>
      <c r="G97" s="12" t="s">
        <v>1121</v>
      </c>
      <c r="H97" s="12">
        <v>470</v>
      </c>
      <c r="I97" s="12">
        <v>45</v>
      </c>
      <c r="J97" s="15">
        <f t="shared" si="1"/>
        <v>90.425531914893611</v>
      </c>
      <c r="K97" s="12" t="s">
        <v>1078</v>
      </c>
      <c r="L97" s="12" t="s">
        <v>1079</v>
      </c>
      <c r="M97" s="12" t="s">
        <v>1202</v>
      </c>
      <c r="N97" s="12" t="s">
        <v>12</v>
      </c>
      <c r="O97" s="12" t="s">
        <v>1121</v>
      </c>
      <c r="P97" s="12">
        <v>525.66</v>
      </c>
      <c r="Q97" s="12">
        <v>389</v>
      </c>
      <c r="R97" s="15">
        <f>100-Q97/P97*100</f>
        <v>25.997793250389975</v>
      </c>
      <c r="S97" s="12" t="s">
        <v>1200</v>
      </c>
      <c r="T97" s="12" t="s">
        <v>1111</v>
      </c>
      <c r="U97" s="12"/>
      <c r="V97" s="12"/>
      <c r="W97" s="12"/>
      <c r="X97" s="12"/>
      <c r="Y97" s="12"/>
      <c r="Z97" s="15"/>
      <c r="AA97" s="12"/>
      <c r="AB97" s="12"/>
    </row>
    <row r="98" spans="1:28" customFormat="1" ht="47.25">
      <c r="A98" s="23">
        <v>96</v>
      </c>
      <c r="B98" s="23">
        <v>94</v>
      </c>
      <c r="C98" s="26" t="s">
        <v>12</v>
      </c>
      <c r="D98" s="3" t="s">
        <v>109</v>
      </c>
      <c r="E98" s="12" t="s">
        <v>1207</v>
      </c>
      <c r="F98" s="12" t="s">
        <v>12</v>
      </c>
      <c r="G98" s="12" t="s">
        <v>1067</v>
      </c>
      <c r="H98" s="12">
        <v>89.3</v>
      </c>
      <c r="I98" s="12">
        <v>56</v>
      </c>
      <c r="J98" s="15">
        <f t="shared" si="1"/>
        <v>37.290033594624859</v>
      </c>
      <c r="K98" s="12" t="s">
        <v>1083</v>
      </c>
      <c r="L98" s="12" t="s">
        <v>1069</v>
      </c>
      <c r="M98" s="12" t="s">
        <v>1203</v>
      </c>
      <c r="N98" s="12" t="s">
        <v>12</v>
      </c>
      <c r="O98" s="12" t="s">
        <v>1067</v>
      </c>
      <c r="P98" s="12">
        <v>234.36</v>
      </c>
      <c r="Q98" s="12">
        <v>169.32</v>
      </c>
      <c r="R98" s="15">
        <f>100-Q98/P98*100</f>
        <v>27.752176139272919</v>
      </c>
      <c r="S98" s="12" t="s">
        <v>1110</v>
      </c>
      <c r="T98" s="12" t="s">
        <v>1111</v>
      </c>
      <c r="U98" s="12" t="s">
        <v>1206</v>
      </c>
      <c r="V98" s="12" t="s">
        <v>12</v>
      </c>
      <c r="W98" s="12" t="s">
        <v>1067</v>
      </c>
      <c r="X98" s="12">
        <f>14*8.49</f>
        <v>118.86</v>
      </c>
      <c r="Y98" s="12">
        <v>58.1</v>
      </c>
      <c r="Z98" s="15">
        <f>100-Y98/X98*100</f>
        <v>51.118963486454646</v>
      </c>
      <c r="AA98" s="12" t="s">
        <v>1074</v>
      </c>
      <c r="AB98" s="12" t="s">
        <v>1074</v>
      </c>
    </row>
    <row r="99" spans="1:28" customFormat="1" ht="15.75">
      <c r="A99" s="23">
        <v>97</v>
      </c>
      <c r="B99" s="23">
        <v>95</v>
      </c>
      <c r="C99" s="26" t="s">
        <v>12</v>
      </c>
      <c r="D99" s="3" t="s">
        <v>110</v>
      </c>
      <c r="E99" s="16"/>
      <c r="F99" s="16"/>
      <c r="G99" s="16"/>
      <c r="H99" s="12"/>
      <c r="I99" s="12"/>
      <c r="J99" s="15" t="e">
        <f t="shared" si="1"/>
        <v>#DIV/0!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customFormat="1" ht="31.5">
      <c r="A100" s="23">
        <v>98</v>
      </c>
      <c r="B100" s="23">
        <v>96</v>
      </c>
      <c r="C100" s="26" t="s">
        <v>12</v>
      </c>
      <c r="D100" s="3" t="s">
        <v>111</v>
      </c>
      <c r="E100" s="12" t="s">
        <v>1208</v>
      </c>
      <c r="F100" s="12" t="s">
        <v>12</v>
      </c>
      <c r="G100" s="12" t="s">
        <v>1102</v>
      </c>
      <c r="H100" s="12">
        <v>163.94</v>
      </c>
      <c r="I100" s="12">
        <v>132.38</v>
      </c>
      <c r="J100" s="15">
        <f t="shared" si="1"/>
        <v>19.250945467854095</v>
      </c>
      <c r="K100" s="12" t="s">
        <v>1209</v>
      </c>
      <c r="L100" s="12" t="s">
        <v>1141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customFormat="1" ht="31.5">
      <c r="A101" s="23">
        <v>99</v>
      </c>
      <c r="B101" s="23">
        <v>97</v>
      </c>
      <c r="C101" s="26" t="s">
        <v>12</v>
      </c>
      <c r="D101" s="3" t="s">
        <v>112</v>
      </c>
      <c r="E101" s="12" t="s">
        <v>1210</v>
      </c>
      <c r="F101" s="12" t="s">
        <v>12</v>
      </c>
      <c r="G101" s="12" t="s">
        <v>1113</v>
      </c>
      <c r="H101" s="12">
        <v>174.53</v>
      </c>
      <c r="I101" s="12">
        <v>62</v>
      </c>
      <c r="J101" s="15">
        <f t="shared" si="1"/>
        <v>64.476021314387211</v>
      </c>
      <c r="K101" s="12" t="s">
        <v>1171</v>
      </c>
      <c r="L101" s="12" t="s">
        <v>1172</v>
      </c>
      <c r="M101" s="12"/>
      <c r="N101" s="12"/>
      <c r="O101" s="12"/>
      <c r="P101" s="12"/>
      <c r="Q101" s="12"/>
      <c r="R101" s="15"/>
      <c r="S101" s="12"/>
      <c r="T101" s="12"/>
      <c r="U101" s="16"/>
      <c r="V101" s="16"/>
      <c r="W101" s="16"/>
      <c r="X101" s="16"/>
      <c r="Y101" s="16"/>
      <c r="Z101" s="16"/>
      <c r="AA101" s="16"/>
      <c r="AB101" s="16"/>
    </row>
    <row r="102" spans="1:28" customFormat="1" ht="31.5">
      <c r="A102" s="23">
        <v>100</v>
      </c>
      <c r="B102" s="23">
        <v>98</v>
      </c>
      <c r="C102" s="26" t="s">
        <v>12</v>
      </c>
      <c r="D102" s="3" t="s">
        <v>113</v>
      </c>
      <c r="E102" s="12" t="s">
        <v>1211</v>
      </c>
      <c r="F102" s="12" t="s">
        <v>12</v>
      </c>
      <c r="G102" s="12" t="s">
        <v>1113</v>
      </c>
      <c r="H102" s="12">
        <v>349.08</v>
      </c>
      <c r="I102" s="12">
        <v>207</v>
      </c>
      <c r="J102" s="15">
        <f t="shared" si="1"/>
        <v>40.701271914747331</v>
      </c>
      <c r="K102" s="12" t="s">
        <v>1171</v>
      </c>
      <c r="L102" s="12" t="s">
        <v>1172</v>
      </c>
      <c r="M102" s="12"/>
      <c r="N102" s="12"/>
      <c r="O102" s="12"/>
      <c r="P102" s="12"/>
      <c r="Q102" s="12"/>
      <c r="R102" s="15"/>
      <c r="S102" s="12"/>
      <c r="T102" s="12"/>
      <c r="U102" s="16"/>
      <c r="V102" s="16"/>
      <c r="W102" s="16"/>
      <c r="X102" s="16"/>
      <c r="Y102" s="16"/>
      <c r="Z102" s="16"/>
      <c r="AA102" s="16"/>
      <c r="AB102" s="16"/>
    </row>
    <row r="103" spans="1:28" customFormat="1" ht="31.5">
      <c r="A103" s="23">
        <v>101</v>
      </c>
      <c r="B103" s="23">
        <v>99</v>
      </c>
      <c r="C103" s="26" t="s">
        <v>12</v>
      </c>
      <c r="D103" s="3" t="s">
        <v>114</v>
      </c>
      <c r="E103" s="12" t="s">
        <v>1212</v>
      </c>
      <c r="F103" s="12" t="s">
        <v>12</v>
      </c>
      <c r="G103" s="12" t="s">
        <v>1121</v>
      </c>
      <c r="H103" s="12">
        <v>212.71</v>
      </c>
      <c r="I103" s="12">
        <v>139</v>
      </c>
      <c r="J103" s="15">
        <f t="shared" si="1"/>
        <v>34.652813690000471</v>
      </c>
      <c r="K103" s="12" t="s">
        <v>1171</v>
      </c>
      <c r="L103" s="12" t="s">
        <v>1172</v>
      </c>
      <c r="M103" s="12"/>
      <c r="N103" s="12"/>
      <c r="O103" s="12"/>
      <c r="P103" s="12"/>
      <c r="Q103" s="12"/>
      <c r="R103" s="15"/>
      <c r="S103" s="12"/>
      <c r="T103" s="12"/>
      <c r="U103" s="16"/>
      <c r="V103" s="16"/>
      <c r="W103" s="16"/>
      <c r="X103" s="16"/>
      <c r="Y103" s="16"/>
      <c r="Z103" s="16"/>
      <c r="AA103" s="16"/>
      <c r="AB103" s="16"/>
    </row>
    <row r="104" spans="1:28" customFormat="1" ht="47.25">
      <c r="A104" s="23">
        <v>102</v>
      </c>
      <c r="B104" s="23">
        <v>100</v>
      </c>
      <c r="C104" s="26" t="s">
        <v>12</v>
      </c>
      <c r="D104" s="3" t="s">
        <v>115</v>
      </c>
      <c r="E104" s="12" t="s">
        <v>1213</v>
      </c>
      <c r="F104" s="12" t="s">
        <v>12</v>
      </c>
      <c r="G104" s="12" t="s">
        <v>1121</v>
      </c>
      <c r="H104" s="12">
        <v>166.76</v>
      </c>
      <c r="I104" s="12">
        <v>57</v>
      </c>
      <c r="J104" s="15">
        <f t="shared" si="1"/>
        <v>65.819141280882704</v>
      </c>
      <c r="K104" s="12" t="s">
        <v>1114</v>
      </c>
      <c r="L104" s="12" t="s">
        <v>1111</v>
      </c>
      <c r="M104" s="12"/>
      <c r="N104" s="12"/>
      <c r="O104" s="12"/>
      <c r="P104" s="12"/>
      <c r="Q104" s="12"/>
      <c r="R104" s="15"/>
      <c r="S104" s="12"/>
      <c r="T104" s="12"/>
      <c r="U104" s="12" t="s">
        <v>1214</v>
      </c>
      <c r="V104" s="12" t="s">
        <v>12</v>
      </c>
      <c r="W104" s="12" t="s">
        <v>1121</v>
      </c>
      <c r="X104" s="12">
        <v>181.9</v>
      </c>
      <c r="Y104" s="12">
        <v>71</v>
      </c>
      <c r="Z104" s="15">
        <f>100-Y104/X104*100</f>
        <v>60.967564595931833</v>
      </c>
      <c r="AA104" s="12" t="s">
        <v>1072</v>
      </c>
      <c r="AB104" s="12" t="s">
        <v>1072</v>
      </c>
    </row>
    <row r="105" spans="1:28" customFormat="1" ht="47.25">
      <c r="A105" s="23">
        <v>103</v>
      </c>
      <c r="B105" s="23">
        <v>101</v>
      </c>
      <c r="C105" s="26" t="s">
        <v>12</v>
      </c>
      <c r="D105" s="3" t="s">
        <v>116</v>
      </c>
      <c r="E105" s="12" t="s">
        <v>1216</v>
      </c>
      <c r="F105" s="12" t="s">
        <v>12</v>
      </c>
      <c r="G105" s="12" t="s">
        <v>1121</v>
      </c>
      <c r="H105" s="12">
        <v>150.99</v>
      </c>
      <c r="I105" s="12">
        <v>69</v>
      </c>
      <c r="J105" s="15">
        <f t="shared" si="1"/>
        <v>54.301609378104516</v>
      </c>
      <c r="K105" s="12" t="s">
        <v>1171</v>
      </c>
      <c r="L105" s="12" t="s">
        <v>1172</v>
      </c>
      <c r="M105" s="12" t="s">
        <v>1215</v>
      </c>
      <c r="N105" s="12" t="s">
        <v>12</v>
      </c>
      <c r="O105" s="12" t="s">
        <v>1121</v>
      </c>
      <c r="P105" s="12">
        <v>150.99</v>
      </c>
      <c r="Q105" s="12">
        <v>57.75</v>
      </c>
      <c r="R105" s="15">
        <f>100-Q105/P105*100</f>
        <v>61.752433936022257</v>
      </c>
      <c r="S105" s="12" t="s">
        <v>1092</v>
      </c>
      <c r="T105" s="12" t="s">
        <v>1092</v>
      </c>
      <c r="U105" s="12" t="s">
        <v>2032</v>
      </c>
      <c r="V105" s="12" t="s">
        <v>12</v>
      </c>
      <c r="W105" s="12" t="s">
        <v>1121</v>
      </c>
      <c r="X105" s="12">
        <v>184.82</v>
      </c>
      <c r="Y105" s="12">
        <v>72.260000000000005</v>
      </c>
      <c r="Z105" s="15">
        <f>100-Y105/X105*100</f>
        <v>60.902499729466506</v>
      </c>
      <c r="AA105" s="12" t="s">
        <v>1180</v>
      </c>
      <c r="AB105" s="12" t="s">
        <v>1118</v>
      </c>
    </row>
    <row r="106" spans="1:28" customFormat="1" ht="15.75">
      <c r="A106" s="23">
        <v>104</v>
      </c>
      <c r="B106" s="23">
        <v>102</v>
      </c>
      <c r="C106" s="26" t="s">
        <v>12</v>
      </c>
      <c r="D106" s="3" t="s">
        <v>117</v>
      </c>
      <c r="E106" s="16"/>
      <c r="F106" s="16"/>
      <c r="G106" s="16"/>
      <c r="H106" s="12"/>
      <c r="I106" s="12"/>
      <c r="J106" s="15" t="e">
        <f t="shared" si="1"/>
        <v>#DIV/0!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customFormat="1" ht="47.25">
      <c r="A107" s="23">
        <v>105</v>
      </c>
      <c r="B107" s="23">
        <v>103</v>
      </c>
      <c r="C107" s="26" t="s">
        <v>12</v>
      </c>
      <c r="D107" s="3" t="s">
        <v>118</v>
      </c>
      <c r="E107" s="12" t="s">
        <v>1217</v>
      </c>
      <c r="F107" s="12" t="s">
        <v>12</v>
      </c>
      <c r="G107" s="12" t="s">
        <v>1113</v>
      </c>
      <c r="H107" s="12">
        <v>143</v>
      </c>
      <c r="I107" s="12">
        <v>121.55</v>
      </c>
      <c r="J107" s="15">
        <f t="shared" si="1"/>
        <v>15</v>
      </c>
      <c r="K107" s="12" t="s">
        <v>1092</v>
      </c>
      <c r="L107" s="12" t="s">
        <v>1092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customFormat="1" ht="47.25">
      <c r="A108" s="23">
        <v>106</v>
      </c>
      <c r="B108" s="23">
        <v>104</v>
      </c>
      <c r="C108" s="26" t="s">
        <v>12</v>
      </c>
      <c r="D108" s="3" t="s">
        <v>119</v>
      </c>
      <c r="E108" s="12" t="s">
        <v>1218</v>
      </c>
      <c r="F108" s="12" t="s">
        <v>12</v>
      </c>
      <c r="G108" s="12" t="s">
        <v>1113</v>
      </c>
      <c r="H108" s="12">
        <v>260</v>
      </c>
      <c r="I108" s="12">
        <v>220</v>
      </c>
      <c r="J108" s="15">
        <f t="shared" si="1"/>
        <v>15.384615384615387</v>
      </c>
      <c r="K108" s="12" t="s">
        <v>1092</v>
      </c>
      <c r="L108" s="12" t="s">
        <v>1092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customFormat="1" ht="45">
      <c r="A109" s="23">
        <v>107</v>
      </c>
      <c r="B109" s="23">
        <v>105</v>
      </c>
      <c r="C109" s="26" t="s">
        <v>12</v>
      </c>
      <c r="D109" s="3" t="s">
        <v>120</v>
      </c>
      <c r="E109" s="12" t="s">
        <v>1219</v>
      </c>
      <c r="F109" s="12" t="s">
        <v>12</v>
      </c>
      <c r="G109" s="12" t="s">
        <v>1102</v>
      </c>
      <c r="H109" s="12">
        <v>437.64</v>
      </c>
      <c r="I109" s="12">
        <v>353.39</v>
      </c>
      <c r="J109" s="15">
        <f t="shared" si="1"/>
        <v>19.25098254272919</v>
      </c>
      <c r="K109" s="12" t="s">
        <v>1220</v>
      </c>
      <c r="L109" s="12" t="s">
        <v>1220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customFormat="1" ht="15.75">
      <c r="A110" s="23">
        <v>108</v>
      </c>
      <c r="B110" s="23">
        <v>106</v>
      </c>
      <c r="C110" s="26" t="s">
        <v>11</v>
      </c>
      <c r="D110" s="3" t="s">
        <v>121</v>
      </c>
      <c r="E110" s="16"/>
      <c r="F110" s="16"/>
      <c r="G110" s="16"/>
      <c r="H110" s="12"/>
      <c r="I110" s="12"/>
      <c r="J110" s="15" t="e">
        <f t="shared" si="1"/>
        <v>#DIV/0!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customFormat="1" ht="30">
      <c r="A111" s="23">
        <v>109</v>
      </c>
      <c r="B111" s="23">
        <v>107</v>
      </c>
      <c r="C111" s="26" t="s">
        <v>11</v>
      </c>
      <c r="D111" s="3" t="s">
        <v>122</v>
      </c>
      <c r="E111" s="16"/>
      <c r="F111" s="16"/>
      <c r="G111" s="16"/>
      <c r="H111" s="12"/>
      <c r="I111" s="12"/>
      <c r="J111" s="15" t="e">
        <f t="shared" si="1"/>
        <v>#DIV/0!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customFormat="1" ht="31.5">
      <c r="A112" s="23">
        <v>110</v>
      </c>
      <c r="B112" s="23">
        <v>108</v>
      </c>
      <c r="C112" s="26" t="s">
        <v>12</v>
      </c>
      <c r="D112" s="3" t="s">
        <v>123</v>
      </c>
      <c r="E112" s="12" t="s">
        <v>1221</v>
      </c>
      <c r="F112" s="12" t="s">
        <v>12</v>
      </c>
      <c r="G112" s="12" t="s">
        <v>1102</v>
      </c>
      <c r="H112" s="12">
        <v>281.57</v>
      </c>
      <c r="I112" s="12">
        <v>215.4</v>
      </c>
      <c r="J112" s="15">
        <f t="shared" si="1"/>
        <v>23.500372909045709</v>
      </c>
      <c r="K112" s="12" t="s">
        <v>1222</v>
      </c>
      <c r="L112" s="12" t="s">
        <v>1118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customFormat="1" ht="31.5">
      <c r="A113" s="23">
        <v>111</v>
      </c>
      <c r="B113" s="23">
        <v>109</v>
      </c>
      <c r="C113" s="26" t="s">
        <v>12</v>
      </c>
      <c r="D113" s="3" t="s">
        <v>124</v>
      </c>
      <c r="E113" s="12" t="s">
        <v>1223</v>
      </c>
      <c r="F113" s="12" t="s">
        <v>12</v>
      </c>
      <c r="G113" s="12" t="s">
        <v>1102</v>
      </c>
      <c r="H113" s="12">
        <v>150.47999999999999</v>
      </c>
      <c r="I113" s="12">
        <v>115.12</v>
      </c>
      <c r="J113" s="15">
        <f t="shared" si="1"/>
        <v>23.498139287612958</v>
      </c>
      <c r="K113" s="12" t="s">
        <v>1222</v>
      </c>
      <c r="L113" s="12" t="s">
        <v>1118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customFormat="1" ht="30">
      <c r="A114" s="23">
        <v>112</v>
      </c>
      <c r="B114" s="23">
        <v>110</v>
      </c>
      <c r="C114" s="26" t="s">
        <v>12</v>
      </c>
      <c r="D114" s="5" t="s">
        <v>125</v>
      </c>
      <c r="E114" s="16"/>
      <c r="F114" s="16"/>
      <c r="G114" s="16"/>
      <c r="H114" s="12"/>
      <c r="I114" s="12"/>
      <c r="J114" s="15" t="e">
        <f t="shared" si="1"/>
        <v>#DIV/0!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customFormat="1" ht="30">
      <c r="A115" s="23">
        <v>113</v>
      </c>
      <c r="B115" s="23">
        <v>111</v>
      </c>
      <c r="C115" s="26" t="s">
        <v>12</v>
      </c>
      <c r="D115" s="5" t="s">
        <v>126</v>
      </c>
      <c r="E115" s="16"/>
      <c r="F115" s="16"/>
      <c r="G115" s="16"/>
      <c r="H115" s="12"/>
      <c r="I115" s="12"/>
      <c r="J115" s="15" t="e">
        <f t="shared" si="1"/>
        <v>#DIV/0!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customFormat="1" ht="30">
      <c r="A116" s="23">
        <v>114</v>
      </c>
      <c r="B116" s="23">
        <v>112</v>
      </c>
      <c r="C116" s="26" t="s">
        <v>127</v>
      </c>
      <c r="D116" s="3" t="s">
        <v>128</v>
      </c>
      <c r="E116" s="16"/>
      <c r="F116" s="16"/>
      <c r="G116" s="16"/>
      <c r="H116" s="12"/>
      <c r="I116" s="12"/>
      <c r="J116" s="15" t="e">
        <f t="shared" si="1"/>
        <v>#DIV/0!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customFormat="1" ht="30">
      <c r="A117" s="23">
        <v>115</v>
      </c>
      <c r="B117" s="23">
        <v>113</v>
      </c>
      <c r="C117" s="26" t="s">
        <v>127</v>
      </c>
      <c r="D117" s="3" t="s">
        <v>129</v>
      </c>
      <c r="E117" s="16"/>
      <c r="F117" s="16"/>
      <c r="G117" s="16"/>
      <c r="H117" s="12"/>
      <c r="I117" s="12"/>
      <c r="J117" s="15" t="e">
        <f t="shared" si="1"/>
        <v>#DIV/0!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customFormat="1" ht="30">
      <c r="A118" s="23">
        <v>116</v>
      </c>
      <c r="B118" s="23">
        <v>114</v>
      </c>
      <c r="C118" s="26" t="s">
        <v>11</v>
      </c>
      <c r="D118" s="3" t="s">
        <v>130</v>
      </c>
      <c r="E118" s="16"/>
      <c r="F118" s="16"/>
      <c r="G118" s="16"/>
      <c r="H118" s="12"/>
      <c r="I118" s="12"/>
      <c r="J118" s="15" t="e">
        <f t="shared" si="1"/>
        <v>#DIV/0!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customFormat="1" ht="30">
      <c r="A119" s="23">
        <v>117</v>
      </c>
      <c r="B119" s="23">
        <v>115</v>
      </c>
      <c r="C119" s="26" t="s">
        <v>11</v>
      </c>
      <c r="D119" s="3" t="s">
        <v>131</v>
      </c>
      <c r="E119" s="16"/>
      <c r="F119" s="16"/>
      <c r="G119" s="16"/>
      <c r="H119" s="12"/>
      <c r="I119" s="12"/>
      <c r="J119" s="15" t="e">
        <f t="shared" si="1"/>
        <v>#DIV/0!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customFormat="1" ht="31.5">
      <c r="A120" s="23">
        <v>118</v>
      </c>
      <c r="B120" s="23">
        <v>116</v>
      </c>
      <c r="C120" s="26" t="s">
        <v>12</v>
      </c>
      <c r="D120" s="3" t="s">
        <v>132</v>
      </c>
      <c r="E120" s="12" t="s">
        <v>1224</v>
      </c>
      <c r="F120" s="12" t="s">
        <v>12</v>
      </c>
      <c r="G120" s="12" t="s">
        <v>1113</v>
      </c>
      <c r="H120" s="12">
        <v>248.63</v>
      </c>
      <c r="I120" s="12">
        <v>200.77</v>
      </c>
      <c r="J120" s="15">
        <f t="shared" si="1"/>
        <v>19.249487189800092</v>
      </c>
      <c r="K120" s="12" t="s">
        <v>1220</v>
      </c>
      <c r="L120" s="12" t="s">
        <v>1220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customFormat="1" ht="47.25">
      <c r="A121" s="23">
        <v>119</v>
      </c>
      <c r="B121" s="23">
        <v>117</v>
      </c>
      <c r="C121" s="26" t="s">
        <v>12</v>
      </c>
      <c r="D121" s="3" t="s">
        <v>133</v>
      </c>
      <c r="E121" s="12" t="s">
        <v>1225</v>
      </c>
      <c r="F121" s="12" t="s">
        <v>12</v>
      </c>
      <c r="G121" s="12" t="s">
        <v>1121</v>
      </c>
      <c r="H121" s="12">
        <v>277.73</v>
      </c>
      <c r="I121" s="12">
        <v>130</v>
      </c>
      <c r="J121" s="15">
        <f t="shared" si="1"/>
        <v>53.19194901523062</v>
      </c>
      <c r="K121" s="12" t="s">
        <v>1072</v>
      </c>
      <c r="L121" s="12" t="s">
        <v>1072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customFormat="1" ht="47.25">
      <c r="A122" s="23">
        <v>120</v>
      </c>
      <c r="B122" s="23">
        <v>118</v>
      </c>
      <c r="C122" s="26" t="s">
        <v>12</v>
      </c>
      <c r="D122" s="3" t="s">
        <v>134</v>
      </c>
      <c r="E122" s="12" t="s">
        <v>1226</v>
      </c>
      <c r="F122" s="12" t="s">
        <v>12</v>
      </c>
      <c r="G122" s="12" t="s">
        <v>1121</v>
      </c>
      <c r="H122" s="12">
        <v>597.77</v>
      </c>
      <c r="I122" s="12">
        <v>133.4</v>
      </c>
      <c r="J122" s="15">
        <f t="shared" si="1"/>
        <v>77.683724509426696</v>
      </c>
      <c r="K122" s="12" t="s">
        <v>1072</v>
      </c>
      <c r="L122" s="12" t="s">
        <v>1072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customFormat="1" ht="45">
      <c r="A123" s="23">
        <v>121</v>
      </c>
      <c r="B123" s="23">
        <v>119</v>
      </c>
      <c r="C123" s="26" t="s">
        <v>12</v>
      </c>
      <c r="D123" s="3" t="s">
        <v>135</v>
      </c>
      <c r="E123" s="16"/>
      <c r="F123" s="16"/>
      <c r="G123" s="16"/>
      <c r="H123" s="12"/>
      <c r="I123" s="12"/>
      <c r="J123" s="15" t="e">
        <f t="shared" si="1"/>
        <v>#DIV/0!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customFormat="1" ht="30">
      <c r="A124" s="23">
        <v>122</v>
      </c>
      <c r="B124" s="23">
        <v>120</v>
      </c>
      <c r="C124" s="26" t="s">
        <v>12</v>
      </c>
      <c r="D124" s="3" t="s">
        <v>136</v>
      </c>
      <c r="E124" s="16"/>
      <c r="F124" s="16"/>
      <c r="G124" s="16"/>
      <c r="H124" s="12"/>
      <c r="I124" s="12"/>
      <c r="J124" s="15" t="e">
        <f t="shared" si="1"/>
        <v>#DIV/0!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customFormat="1" ht="30">
      <c r="A125" s="23">
        <v>123</v>
      </c>
      <c r="B125" s="23">
        <v>121</v>
      </c>
      <c r="C125" s="26" t="s">
        <v>11</v>
      </c>
      <c r="D125" s="3" t="s">
        <v>137</v>
      </c>
      <c r="E125" s="16"/>
      <c r="F125" s="16"/>
      <c r="G125" s="16"/>
      <c r="H125" s="12"/>
      <c r="I125" s="12"/>
      <c r="J125" s="15" t="e">
        <f t="shared" si="1"/>
        <v>#DIV/0!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customFormat="1" ht="30">
      <c r="A126" s="23">
        <v>124</v>
      </c>
      <c r="B126" s="23">
        <v>122</v>
      </c>
      <c r="C126" s="26" t="s">
        <v>12</v>
      </c>
      <c r="D126" s="3" t="s">
        <v>138</v>
      </c>
      <c r="E126" s="16"/>
      <c r="F126" s="16"/>
      <c r="G126" s="16"/>
      <c r="H126" s="12"/>
      <c r="I126" s="12"/>
      <c r="J126" s="15" t="e">
        <f t="shared" si="1"/>
        <v>#DIV/0!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customFormat="1" ht="30">
      <c r="A127" s="23">
        <v>125</v>
      </c>
      <c r="B127" s="23">
        <v>123</v>
      </c>
      <c r="C127" s="26" t="s">
        <v>11</v>
      </c>
      <c r="D127" s="3" t="s">
        <v>139</v>
      </c>
      <c r="E127" s="16"/>
      <c r="F127" s="16"/>
      <c r="G127" s="16"/>
      <c r="H127" s="12"/>
      <c r="I127" s="12"/>
      <c r="J127" s="15" t="e">
        <f t="shared" si="1"/>
        <v>#DIV/0!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customFormat="1" ht="30">
      <c r="A128" s="23">
        <v>126</v>
      </c>
      <c r="B128" s="23">
        <v>124</v>
      </c>
      <c r="C128" s="26" t="s">
        <v>12</v>
      </c>
      <c r="D128" s="3" t="s">
        <v>140</v>
      </c>
      <c r="E128" s="16"/>
      <c r="F128" s="16"/>
      <c r="G128" s="16"/>
      <c r="H128" s="12"/>
      <c r="I128" s="12"/>
      <c r="J128" s="15" t="e">
        <f t="shared" si="1"/>
        <v>#DIV/0!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32" customFormat="1" ht="47.25">
      <c r="A129" s="23">
        <v>127</v>
      </c>
      <c r="B129" s="23">
        <v>125</v>
      </c>
      <c r="C129" s="26" t="s">
        <v>12</v>
      </c>
      <c r="D129" s="3" t="s">
        <v>141</v>
      </c>
      <c r="E129" s="12" t="s">
        <v>1227</v>
      </c>
      <c r="F129" s="12" t="s">
        <v>12</v>
      </c>
      <c r="G129" s="12" t="s">
        <v>1121</v>
      </c>
      <c r="H129" s="12">
        <v>168.54</v>
      </c>
      <c r="I129" s="12">
        <v>35</v>
      </c>
      <c r="J129" s="15">
        <f t="shared" si="1"/>
        <v>79.233416399667732</v>
      </c>
      <c r="K129" s="12" t="s">
        <v>1171</v>
      </c>
      <c r="L129" s="12" t="s">
        <v>1172</v>
      </c>
      <c r="M129" s="12" t="s">
        <v>1231</v>
      </c>
      <c r="N129" s="12" t="s">
        <v>12</v>
      </c>
      <c r="O129" s="12" t="s">
        <v>1102</v>
      </c>
      <c r="P129" s="12">
        <v>269.32</v>
      </c>
      <c r="Q129" s="12">
        <v>88.36</v>
      </c>
      <c r="R129" s="15">
        <f>100-Q129/P129*100</f>
        <v>67.191445121045604</v>
      </c>
      <c r="S129" s="12" t="s">
        <v>1180</v>
      </c>
      <c r="T129" s="12" t="s">
        <v>1118</v>
      </c>
      <c r="U129" s="12" t="s">
        <v>1229</v>
      </c>
      <c r="V129" s="12" t="s">
        <v>12</v>
      </c>
      <c r="W129" s="12" t="s">
        <v>1121</v>
      </c>
      <c r="X129" s="12">
        <v>188.16</v>
      </c>
      <c r="Y129" s="12">
        <v>28.9</v>
      </c>
      <c r="Z129" s="15">
        <f>100-Y129/X129*100</f>
        <v>84.640731292517003</v>
      </c>
      <c r="AA129" s="12" t="s">
        <v>1072</v>
      </c>
      <c r="AB129" s="12" t="s">
        <v>1072</v>
      </c>
      <c r="AC129" s="13"/>
      <c r="AD129" s="13"/>
      <c r="AE129" s="13"/>
      <c r="AF129" s="13"/>
    </row>
    <row r="130" spans="1:32" customFormat="1" ht="60">
      <c r="A130" s="23">
        <v>128</v>
      </c>
      <c r="B130" s="23">
        <v>126</v>
      </c>
      <c r="C130" s="26" t="s">
        <v>12</v>
      </c>
      <c r="D130" s="3" t="s">
        <v>142</v>
      </c>
      <c r="E130" s="12" t="s">
        <v>1228</v>
      </c>
      <c r="F130" s="12" t="s">
        <v>12</v>
      </c>
      <c r="G130" s="12" t="s">
        <v>1121</v>
      </c>
      <c r="H130" s="12">
        <v>163.82</v>
      </c>
      <c r="I130" s="12">
        <v>36</v>
      </c>
      <c r="J130" s="15">
        <f t="shared" si="1"/>
        <v>78.02466121352704</v>
      </c>
      <c r="K130" s="12" t="s">
        <v>1171</v>
      </c>
      <c r="L130" s="12" t="s">
        <v>1172</v>
      </c>
      <c r="M130" s="12" t="s">
        <v>1232</v>
      </c>
      <c r="N130" s="12" t="s">
        <v>12</v>
      </c>
      <c r="O130" s="12" t="s">
        <v>1102</v>
      </c>
      <c r="P130" s="12">
        <v>350.6</v>
      </c>
      <c r="Q130" s="12">
        <v>105.6</v>
      </c>
      <c r="R130" s="15">
        <f>100-Q130/P130*100</f>
        <v>69.880205362236168</v>
      </c>
      <c r="S130" s="12" t="s">
        <v>1180</v>
      </c>
      <c r="T130" s="12" t="s">
        <v>1118</v>
      </c>
      <c r="U130" s="12" t="s">
        <v>1230</v>
      </c>
      <c r="V130" s="12" t="s">
        <v>12</v>
      </c>
      <c r="W130" s="12" t="s">
        <v>1121</v>
      </c>
      <c r="X130" s="12">
        <v>197.98</v>
      </c>
      <c r="Y130" s="12">
        <v>38.5</v>
      </c>
      <c r="Z130" s="15">
        <f>100-Y130/X130*100</f>
        <v>80.553591271845647</v>
      </c>
      <c r="AA130" s="12" t="s">
        <v>1072</v>
      </c>
      <c r="AB130" s="12" t="s">
        <v>1072</v>
      </c>
      <c r="AC130" s="13"/>
      <c r="AD130" s="13"/>
      <c r="AE130" s="13"/>
      <c r="AF130" s="13"/>
    </row>
    <row r="131" spans="1:32" customFormat="1" ht="31.5">
      <c r="A131" s="23">
        <v>129</v>
      </c>
      <c r="B131" s="23">
        <v>127</v>
      </c>
      <c r="C131" s="26" t="s">
        <v>12</v>
      </c>
      <c r="D131" s="3" t="s">
        <v>143</v>
      </c>
      <c r="E131" s="12" t="s">
        <v>1233</v>
      </c>
      <c r="F131" s="12" t="s">
        <v>12</v>
      </c>
      <c r="G131" s="12" t="s">
        <v>1095</v>
      </c>
      <c r="H131" s="12">
        <v>883.57</v>
      </c>
      <c r="I131" s="12">
        <v>751.03</v>
      </c>
      <c r="J131" s="15">
        <f t="shared" si="1"/>
        <v>15.000509297508984</v>
      </c>
      <c r="K131" s="12" t="s">
        <v>1222</v>
      </c>
      <c r="L131" s="12" t="s">
        <v>1118</v>
      </c>
      <c r="M131" s="12"/>
      <c r="N131" s="12"/>
      <c r="O131" s="12"/>
      <c r="P131" s="12"/>
      <c r="Q131" s="12"/>
      <c r="R131" s="12"/>
      <c r="S131" s="12"/>
      <c r="T131" s="12"/>
      <c r="U131" s="16"/>
      <c r="V131" s="16"/>
      <c r="W131" s="16"/>
      <c r="X131" s="16"/>
      <c r="Y131" s="16"/>
      <c r="Z131" s="16"/>
      <c r="AA131" s="16"/>
      <c r="AB131" s="16"/>
      <c r="AC131" s="13"/>
      <c r="AD131" s="13"/>
      <c r="AE131" s="13"/>
      <c r="AF131" s="13"/>
    </row>
    <row r="132" spans="1:32" customFormat="1" ht="47.25">
      <c r="A132" s="23">
        <v>130</v>
      </c>
      <c r="B132" s="23">
        <v>128</v>
      </c>
      <c r="C132" s="26" t="s">
        <v>144</v>
      </c>
      <c r="D132" s="3" t="s">
        <v>145</v>
      </c>
      <c r="E132" s="12" t="s">
        <v>1236</v>
      </c>
      <c r="F132" s="12" t="s">
        <v>12</v>
      </c>
      <c r="G132" s="12" t="s">
        <v>1067</v>
      </c>
      <c r="H132" s="12">
        <v>129.27000000000001</v>
      </c>
      <c r="I132" s="12">
        <v>62</v>
      </c>
      <c r="J132" s="15">
        <f t="shared" ref="J132:J195" si="2">100-I132/H132*100</f>
        <v>52.038369304556362</v>
      </c>
      <c r="K132" s="12" t="s">
        <v>1078</v>
      </c>
      <c r="L132" s="12" t="s">
        <v>1079</v>
      </c>
      <c r="M132" s="12" t="s">
        <v>1234</v>
      </c>
      <c r="N132" s="12" t="s">
        <v>12</v>
      </c>
      <c r="O132" s="12" t="s">
        <v>1067</v>
      </c>
      <c r="P132" s="12">
        <v>121.59</v>
      </c>
      <c r="Q132" s="12">
        <v>84.75</v>
      </c>
      <c r="R132" s="15">
        <f>100-Q132/P132*100</f>
        <v>30.298544288181589</v>
      </c>
      <c r="S132" s="12" t="s">
        <v>1126</v>
      </c>
      <c r="T132" s="12" t="s">
        <v>1118</v>
      </c>
      <c r="U132" s="12" t="s">
        <v>1238</v>
      </c>
      <c r="V132" s="12" t="s">
        <v>12</v>
      </c>
      <c r="W132" s="12" t="s">
        <v>1067</v>
      </c>
      <c r="X132" s="12">
        <v>121.8</v>
      </c>
      <c r="Y132" s="12">
        <v>77.650000000000006</v>
      </c>
      <c r="Z132" s="15">
        <f>100-Y132/X132*100</f>
        <v>36.247947454843995</v>
      </c>
      <c r="AA132" s="12" t="s">
        <v>1092</v>
      </c>
      <c r="AB132" s="12" t="s">
        <v>1092</v>
      </c>
      <c r="AC132" s="13"/>
      <c r="AD132" s="13"/>
      <c r="AE132" s="13"/>
      <c r="AF132" s="13"/>
    </row>
    <row r="133" spans="1:32" customFormat="1" ht="47.25">
      <c r="A133" s="23">
        <v>131</v>
      </c>
      <c r="B133" s="23">
        <v>129</v>
      </c>
      <c r="C133" s="26" t="s">
        <v>144</v>
      </c>
      <c r="D133" s="3" t="s">
        <v>146</v>
      </c>
      <c r="E133" s="12" t="s">
        <v>1237</v>
      </c>
      <c r="F133" s="12" t="s">
        <v>12</v>
      </c>
      <c r="G133" s="12" t="s">
        <v>1067</v>
      </c>
      <c r="H133" s="12">
        <v>315.45999999999998</v>
      </c>
      <c r="I133" s="12">
        <v>79</v>
      </c>
      <c r="J133" s="15">
        <f t="shared" si="2"/>
        <v>74.957205350916126</v>
      </c>
      <c r="K133" s="12" t="s">
        <v>1078</v>
      </c>
      <c r="L133" s="12" t="s">
        <v>1079</v>
      </c>
      <c r="M133" s="12" t="s">
        <v>1235</v>
      </c>
      <c r="N133" s="12" t="s">
        <v>12</v>
      </c>
      <c r="O133" s="12" t="s">
        <v>1067</v>
      </c>
      <c r="P133" s="12">
        <v>204.92</v>
      </c>
      <c r="Q133" s="12">
        <v>142.83000000000001</v>
      </c>
      <c r="R133" s="15">
        <f>100-Q133/P133*100</f>
        <v>30.299629123560408</v>
      </c>
      <c r="S133" s="12" t="s">
        <v>1126</v>
      </c>
      <c r="T133" s="12" t="s">
        <v>1118</v>
      </c>
      <c r="U133" s="12" t="s">
        <v>1239</v>
      </c>
      <c r="V133" s="12" t="s">
        <v>12</v>
      </c>
      <c r="W133" s="12" t="s">
        <v>1067</v>
      </c>
      <c r="X133" s="12">
        <v>210</v>
      </c>
      <c r="Y133" s="12">
        <v>169.58</v>
      </c>
      <c r="Z133" s="15">
        <f>100-Y133/X133*100</f>
        <v>19.247619047619054</v>
      </c>
      <c r="AA133" s="12" t="s">
        <v>1092</v>
      </c>
      <c r="AB133" s="12" t="s">
        <v>1092</v>
      </c>
      <c r="AC133" s="13"/>
      <c r="AD133" s="13"/>
      <c r="AE133" s="13"/>
      <c r="AF133" s="13"/>
    </row>
    <row r="134" spans="1:32" customFormat="1" ht="47.25">
      <c r="A134" s="23">
        <v>132</v>
      </c>
      <c r="B134" s="23">
        <v>130</v>
      </c>
      <c r="C134" s="26" t="s">
        <v>144</v>
      </c>
      <c r="D134" s="3" t="s">
        <v>147</v>
      </c>
      <c r="E134" s="12" t="s">
        <v>1241</v>
      </c>
      <c r="F134" s="12" t="s">
        <v>12</v>
      </c>
      <c r="G134" s="12" t="s">
        <v>1067</v>
      </c>
      <c r="H134" s="12">
        <v>305.89999999999998</v>
      </c>
      <c r="I134" s="12">
        <v>174</v>
      </c>
      <c r="J134" s="15">
        <f t="shared" si="2"/>
        <v>43.118666230794375</v>
      </c>
      <c r="K134" s="12" t="s">
        <v>1072</v>
      </c>
      <c r="L134" s="12" t="s">
        <v>1072</v>
      </c>
      <c r="M134" s="12" t="s">
        <v>1240</v>
      </c>
      <c r="N134" s="12" t="s">
        <v>12</v>
      </c>
      <c r="O134" s="12" t="s">
        <v>1067</v>
      </c>
      <c r="P134" s="12">
        <v>313.60000000000002</v>
      </c>
      <c r="Q134" s="12">
        <v>199.92</v>
      </c>
      <c r="R134" s="15">
        <f>100-Q134/P134*100</f>
        <v>36.250000000000007</v>
      </c>
      <c r="S134" s="12" t="s">
        <v>1092</v>
      </c>
      <c r="T134" s="12" t="s">
        <v>1092</v>
      </c>
      <c r="U134" s="12"/>
      <c r="V134" s="12"/>
      <c r="W134" s="12"/>
      <c r="X134" s="12"/>
      <c r="Y134" s="12"/>
      <c r="Z134" s="12"/>
      <c r="AA134" s="12"/>
      <c r="AB134" s="12"/>
    </row>
    <row r="135" spans="1:32" customFormat="1" ht="31.5">
      <c r="A135" s="23">
        <v>133</v>
      </c>
      <c r="B135" s="23">
        <v>131</v>
      </c>
      <c r="C135" s="26" t="s">
        <v>40</v>
      </c>
      <c r="D135" s="3" t="s">
        <v>148</v>
      </c>
      <c r="E135" s="12" t="s">
        <v>1242</v>
      </c>
      <c r="F135" s="12" t="s">
        <v>12</v>
      </c>
      <c r="G135" s="12" t="s">
        <v>1113</v>
      </c>
      <c r="H135" s="12">
        <v>247.94</v>
      </c>
      <c r="I135" s="12">
        <v>210.75</v>
      </c>
      <c r="J135" s="15">
        <f t="shared" si="2"/>
        <v>14.999596676615312</v>
      </c>
      <c r="K135" s="12" t="s">
        <v>1243</v>
      </c>
      <c r="L135" s="12" t="s">
        <v>1178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32" customFormat="1" ht="30">
      <c r="A136" s="23">
        <v>134</v>
      </c>
      <c r="B136" s="23">
        <v>132</v>
      </c>
      <c r="C136" s="26" t="s">
        <v>11</v>
      </c>
      <c r="D136" s="3" t="s">
        <v>149</v>
      </c>
      <c r="E136" s="16"/>
      <c r="F136" s="16"/>
      <c r="G136" s="16"/>
      <c r="H136" s="12"/>
      <c r="I136" s="12"/>
      <c r="J136" s="15" t="e">
        <f t="shared" si="2"/>
        <v>#DIV/0!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32" customFormat="1" ht="15.75">
      <c r="A137" s="23">
        <v>135</v>
      </c>
      <c r="B137" s="23">
        <v>133</v>
      </c>
      <c r="C137" s="26" t="s">
        <v>12</v>
      </c>
      <c r="D137" s="3" t="s">
        <v>150</v>
      </c>
      <c r="E137" s="16"/>
      <c r="F137" s="16"/>
      <c r="G137" s="16"/>
      <c r="H137" s="12"/>
      <c r="I137" s="12"/>
      <c r="J137" s="15" t="e">
        <f t="shared" si="2"/>
        <v>#DIV/0!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32" customFormat="1" ht="15.75">
      <c r="A138" s="23">
        <v>136</v>
      </c>
      <c r="B138" s="23">
        <v>134</v>
      </c>
      <c r="C138" s="26" t="s">
        <v>7</v>
      </c>
      <c r="D138" s="3" t="s">
        <v>151</v>
      </c>
      <c r="E138" s="16"/>
      <c r="F138" s="16"/>
      <c r="G138" s="16"/>
      <c r="H138" s="12"/>
      <c r="I138" s="12"/>
      <c r="J138" s="15" t="e">
        <f t="shared" si="2"/>
        <v>#DIV/0!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32" customFormat="1" ht="30">
      <c r="A139" s="23">
        <v>137</v>
      </c>
      <c r="B139" s="23">
        <v>135</v>
      </c>
      <c r="C139" s="26" t="s">
        <v>40</v>
      </c>
      <c r="D139" s="3" t="s">
        <v>152</v>
      </c>
      <c r="E139" s="16"/>
      <c r="F139" s="16"/>
      <c r="G139" s="16"/>
      <c r="H139" s="12"/>
      <c r="I139" s="12"/>
      <c r="J139" s="15" t="e">
        <f t="shared" si="2"/>
        <v>#DIV/0!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32" customFormat="1" ht="30">
      <c r="A140" s="23">
        <v>138</v>
      </c>
      <c r="B140" s="23">
        <v>136</v>
      </c>
      <c r="C140" s="26" t="s">
        <v>40</v>
      </c>
      <c r="D140" s="3" t="s">
        <v>153</v>
      </c>
      <c r="E140" s="16"/>
      <c r="F140" s="16"/>
      <c r="G140" s="16"/>
      <c r="H140" s="12"/>
      <c r="I140" s="12"/>
      <c r="J140" s="15" t="e">
        <f t="shared" si="2"/>
        <v>#DIV/0!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32" customFormat="1" ht="15.75">
      <c r="A141" s="23">
        <v>139</v>
      </c>
      <c r="B141" s="23">
        <v>137</v>
      </c>
      <c r="C141" s="26" t="s">
        <v>12</v>
      </c>
      <c r="D141" s="3" t="s">
        <v>154</v>
      </c>
      <c r="E141" s="16"/>
      <c r="F141" s="16"/>
      <c r="G141" s="16"/>
      <c r="H141" s="12"/>
      <c r="I141" s="12"/>
      <c r="J141" s="15" t="e">
        <f t="shared" si="2"/>
        <v>#DIV/0!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32" customFormat="1" ht="31.5">
      <c r="A142" s="23">
        <v>140</v>
      </c>
      <c r="B142" s="23">
        <v>138</v>
      </c>
      <c r="C142" s="26" t="s">
        <v>12</v>
      </c>
      <c r="D142" s="3" t="s">
        <v>155</v>
      </c>
      <c r="E142" s="12" t="s">
        <v>1244</v>
      </c>
      <c r="F142" s="12" t="s">
        <v>12</v>
      </c>
      <c r="G142" s="12" t="s">
        <v>1121</v>
      </c>
      <c r="H142" s="12">
        <v>271.77</v>
      </c>
      <c r="I142" s="12">
        <v>173.25</v>
      </c>
      <c r="J142" s="15">
        <f t="shared" si="2"/>
        <v>36.251241858924821</v>
      </c>
      <c r="K142" s="12" t="s">
        <v>1245</v>
      </c>
      <c r="L142" s="12" t="s">
        <v>1245</v>
      </c>
      <c r="M142" s="12" t="s">
        <v>1246</v>
      </c>
      <c r="N142" s="12" t="s">
        <v>12</v>
      </c>
      <c r="O142" s="12" t="s">
        <v>1121</v>
      </c>
      <c r="P142" s="12">
        <v>327.96</v>
      </c>
      <c r="Q142" s="12">
        <v>264.83</v>
      </c>
      <c r="R142" s="15">
        <f>100-Q142/P142*100</f>
        <v>19.249298694962803</v>
      </c>
      <c r="S142" s="12" t="s">
        <v>1220</v>
      </c>
      <c r="T142" s="12" t="s">
        <v>1220</v>
      </c>
      <c r="U142" s="16"/>
      <c r="V142" s="16"/>
      <c r="W142" s="16"/>
      <c r="X142" s="16"/>
      <c r="Y142" s="16"/>
      <c r="Z142" s="16"/>
      <c r="AA142" s="16"/>
      <c r="AB142" s="16"/>
    </row>
    <row r="143" spans="1:32" customFormat="1" ht="15.75">
      <c r="A143" s="23">
        <v>141</v>
      </c>
      <c r="B143" s="23">
        <v>139</v>
      </c>
      <c r="C143" s="26" t="s">
        <v>12</v>
      </c>
      <c r="D143" s="3" t="s">
        <v>156</v>
      </c>
      <c r="E143" s="16"/>
      <c r="F143" s="16"/>
      <c r="G143" s="16"/>
      <c r="H143" s="12"/>
      <c r="I143" s="12"/>
      <c r="J143" s="15" t="e">
        <f t="shared" si="2"/>
        <v>#DIV/0!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32" customFormat="1" ht="15.75">
      <c r="A144" s="23">
        <v>142</v>
      </c>
      <c r="B144" s="23">
        <v>140</v>
      </c>
      <c r="C144" s="26" t="s">
        <v>12</v>
      </c>
      <c r="D144" s="3" t="s">
        <v>157</v>
      </c>
      <c r="E144" s="16"/>
      <c r="F144" s="16"/>
      <c r="G144" s="16"/>
      <c r="H144" s="12"/>
      <c r="I144" s="12"/>
      <c r="J144" s="15" t="e">
        <f t="shared" si="2"/>
        <v>#DIV/0!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customFormat="1" ht="31.5">
      <c r="A145" s="23">
        <v>143</v>
      </c>
      <c r="B145" s="23">
        <v>141</v>
      </c>
      <c r="C145" s="26" t="s">
        <v>12</v>
      </c>
      <c r="D145" s="3" t="s">
        <v>158</v>
      </c>
      <c r="E145" s="12" t="s">
        <v>1247</v>
      </c>
      <c r="F145" s="12" t="s">
        <v>12</v>
      </c>
      <c r="G145" s="12" t="s">
        <v>1248</v>
      </c>
      <c r="H145" s="12">
        <v>420.24</v>
      </c>
      <c r="I145" s="12">
        <v>175</v>
      </c>
      <c r="J145" s="15">
        <f t="shared" si="2"/>
        <v>58.357129259470781</v>
      </c>
      <c r="K145" s="12" t="s">
        <v>1072</v>
      </c>
      <c r="L145" s="12" t="s">
        <v>1072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customFormat="1" ht="31.5">
      <c r="A146" s="23">
        <v>144</v>
      </c>
      <c r="B146" s="23">
        <v>142</v>
      </c>
      <c r="C146" s="26" t="s">
        <v>12</v>
      </c>
      <c r="D146" s="3" t="s">
        <v>159</v>
      </c>
      <c r="E146" s="12" t="s">
        <v>1249</v>
      </c>
      <c r="F146" s="12" t="s">
        <v>12</v>
      </c>
      <c r="G146" s="12" t="s">
        <v>1248</v>
      </c>
      <c r="H146" s="12">
        <v>549.30999999999995</v>
      </c>
      <c r="I146" s="12">
        <v>183.4</v>
      </c>
      <c r="J146" s="15">
        <f t="shared" si="2"/>
        <v>66.612659518304781</v>
      </c>
      <c r="K146" s="12" t="s">
        <v>1072</v>
      </c>
      <c r="L146" s="12" t="s">
        <v>1072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customFormat="1" ht="47.25">
      <c r="A147" s="23">
        <v>145</v>
      </c>
      <c r="B147" s="23">
        <v>143</v>
      </c>
      <c r="C147" s="26" t="s">
        <v>40</v>
      </c>
      <c r="D147" s="3" t="s">
        <v>160</v>
      </c>
      <c r="E147" s="12" t="s">
        <v>1250</v>
      </c>
      <c r="F147" s="12" t="s">
        <v>12</v>
      </c>
      <c r="G147" s="12" t="s">
        <v>1121</v>
      </c>
      <c r="H147" s="12">
        <v>241.82</v>
      </c>
      <c r="I147" s="12">
        <v>59</v>
      </c>
      <c r="J147" s="15">
        <f t="shared" si="2"/>
        <v>75.601687205359354</v>
      </c>
      <c r="K147" s="12" t="s">
        <v>1072</v>
      </c>
      <c r="L147" s="12" t="s">
        <v>1072</v>
      </c>
      <c r="M147" s="12" t="s">
        <v>1252</v>
      </c>
      <c r="N147" s="12" t="s">
        <v>12</v>
      </c>
      <c r="O147" s="12" t="s">
        <v>1121</v>
      </c>
      <c r="P147" s="12">
        <v>250</v>
      </c>
      <c r="Q147" s="12">
        <v>54.5</v>
      </c>
      <c r="R147" s="15">
        <f>100-Q147/P147*100</f>
        <v>78.2</v>
      </c>
      <c r="S147" s="12" t="s">
        <v>1078</v>
      </c>
      <c r="T147" s="12" t="s">
        <v>1079</v>
      </c>
      <c r="U147" s="12" t="s">
        <v>2010</v>
      </c>
      <c r="V147" s="12" t="s">
        <v>12</v>
      </c>
      <c r="W147" s="12" t="s">
        <v>1121</v>
      </c>
      <c r="X147" s="12">
        <v>250.48</v>
      </c>
      <c r="Y147" s="12">
        <v>53.23</v>
      </c>
      <c r="Z147" s="15">
        <f>100-Y147/X147*100</f>
        <v>78.748802299584796</v>
      </c>
      <c r="AA147" s="12" t="s">
        <v>1245</v>
      </c>
      <c r="AB147" s="12" t="s">
        <v>1245</v>
      </c>
    </row>
    <row r="148" spans="1:28" customFormat="1" ht="31.5">
      <c r="A148" s="23">
        <v>146</v>
      </c>
      <c r="B148" s="23">
        <v>144</v>
      </c>
      <c r="C148" s="26" t="s">
        <v>40</v>
      </c>
      <c r="D148" s="3" t="s">
        <v>161</v>
      </c>
      <c r="E148" s="12" t="s">
        <v>1251</v>
      </c>
      <c r="F148" s="12" t="s">
        <v>12</v>
      </c>
      <c r="G148" s="12" t="s">
        <v>1121</v>
      </c>
      <c r="H148" s="12">
        <v>158.69999999999999</v>
      </c>
      <c r="I148" s="12">
        <v>65</v>
      </c>
      <c r="J148" s="15">
        <f t="shared" si="2"/>
        <v>59.04221802142407</v>
      </c>
      <c r="K148" s="12" t="s">
        <v>1072</v>
      </c>
      <c r="L148" s="12" t="s">
        <v>1072</v>
      </c>
      <c r="M148" s="12" t="s">
        <v>1253</v>
      </c>
      <c r="N148" s="12" t="s">
        <v>12</v>
      </c>
      <c r="O148" s="12" t="s">
        <v>1121</v>
      </c>
      <c r="P148" s="12">
        <v>150</v>
      </c>
      <c r="Q148" s="12">
        <v>38</v>
      </c>
      <c r="R148" s="15">
        <f>100-Q148/P148*100</f>
        <v>74.666666666666657</v>
      </c>
      <c r="S148" s="12" t="s">
        <v>1078</v>
      </c>
      <c r="T148" s="12" t="s">
        <v>1079</v>
      </c>
      <c r="U148" s="12" t="s">
        <v>1254</v>
      </c>
      <c r="V148" s="12" t="s">
        <v>12</v>
      </c>
      <c r="W148" s="12" t="s">
        <v>1121</v>
      </c>
      <c r="X148" s="12">
        <v>153.93</v>
      </c>
      <c r="Y148" s="12">
        <v>37.94</v>
      </c>
      <c r="Z148" s="15">
        <f>100-Y148/X148*100</f>
        <v>75.352432924056387</v>
      </c>
      <c r="AA148" s="12" t="s">
        <v>1245</v>
      </c>
      <c r="AB148" s="12" t="s">
        <v>1245</v>
      </c>
    </row>
    <row r="149" spans="1:28" customFormat="1" ht="47.25">
      <c r="A149" s="23">
        <v>147</v>
      </c>
      <c r="B149" s="23">
        <v>145</v>
      </c>
      <c r="C149" s="26" t="s">
        <v>12</v>
      </c>
      <c r="D149" s="3" t="s">
        <v>162</v>
      </c>
      <c r="E149" s="12" t="s">
        <v>1255</v>
      </c>
      <c r="F149" s="12" t="s">
        <v>12</v>
      </c>
      <c r="G149" s="12" t="s">
        <v>1121</v>
      </c>
      <c r="H149" s="12">
        <v>210.46</v>
      </c>
      <c r="I149" s="12">
        <v>105</v>
      </c>
      <c r="J149" s="15">
        <f t="shared" si="2"/>
        <v>50.109284424593746</v>
      </c>
      <c r="K149" s="12" t="s">
        <v>1068</v>
      </c>
      <c r="L149" s="12" t="s">
        <v>1069</v>
      </c>
      <c r="M149" s="12" t="s">
        <v>1258</v>
      </c>
      <c r="N149" s="12" t="s">
        <v>12</v>
      </c>
      <c r="O149" s="12" t="s">
        <v>1121</v>
      </c>
      <c r="P149" s="12">
        <v>285.19</v>
      </c>
      <c r="Q149" s="12">
        <v>230.29</v>
      </c>
      <c r="R149" s="15">
        <f>100-Q149/P149*100</f>
        <v>19.250324345173397</v>
      </c>
      <c r="S149" s="12" t="s">
        <v>1222</v>
      </c>
      <c r="T149" s="12" t="s">
        <v>1118</v>
      </c>
      <c r="U149" s="16"/>
      <c r="V149" s="16"/>
      <c r="W149" s="16"/>
      <c r="X149" s="16"/>
      <c r="Y149" s="16"/>
      <c r="Z149" s="16"/>
      <c r="AA149" s="16"/>
      <c r="AB149" s="16"/>
    </row>
    <row r="150" spans="1:28" customFormat="1" ht="31.5">
      <c r="A150" s="23">
        <v>148</v>
      </c>
      <c r="B150" s="23">
        <v>146</v>
      </c>
      <c r="C150" s="26" t="s">
        <v>12</v>
      </c>
      <c r="D150" s="3" t="s">
        <v>163</v>
      </c>
      <c r="E150" s="12" t="s">
        <v>1256</v>
      </c>
      <c r="F150" s="12" t="s">
        <v>12</v>
      </c>
      <c r="G150" s="12" t="s">
        <v>1121</v>
      </c>
      <c r="H150" s="12">
        <v>316.95999999999998</v>
      </c>
      <c r="I150" s="12">
        <v>195</v>
      </c>
      <c r="J150" s="15">
        <f t="shared" si="2"/>
        <v>38.478041393235742</v>
      </c>
      <c r="K150" s="12" t="s">
        <v>1068</v>
      </c>
      <c r="L150" s="12" t="s">
        <v>1069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customFormat="1" ht="45">
      <c r="A151" s="23">
        <v>149</v>
      </c>
      <c r="B151" s="23">
        <v>147</v>
      </c>
      <c r="C151" s="26" t="s">
        <v>12</v>
      </c>
      <c r="D151" s="3" t="s">
        <v>164</v>
      </c>
      <c r="E151" s="12" t="s">
        <v>1257</v>
      </c>
      <c r="F151" s="12" t="s">
        <v>12</v>
      </c>
      <c r="G151" s="12" t="s">
        <v>1113</v>
      </c>
      <c r="H151" s="12">
        <v>335.31</v>
      </c>
      <c r="I151" s="12">
        <v>285.01</v>
      </c>
      <c r="J151" s="15">
        <f t="shared" si="2"/>
        <v>15.001043810205488</v>
      </c>
      <c r="K151" s="12" t="s">
        <v>1068</v>
      </c>
      <c r="L151" s="12" t="s">
        <v>1069</v>
      </c>
      <c r="M151" s="12" t="s">
        <v>1259</v>
      </c>
      <c r="N151" s="12" t="s">
        <v>12</v>
      </c>
      <c r="O151" s="12" t="s">
        <v>1102</v>
      </c>
      <c r="P151" s="12">
        <v>295.02</v>
      </c>
      <c r="Q151" s="12">
        <v>130.4</v>
      </c>
      <c r="R151" s="15">
        <f>100-Q151/P151*100</f>
        <v>55.799606806318216</v>
      </c>
      <c r="S151" s="12" t="s">
        <v>1245</v>
      </c>
      <c r="T151" s="12" t="s">
        <v>1245</v>
      </c>
      <c r="U151" s="12" t="s">
        <v>1260</v>
      </c>
      <c r="V151" s="12" t="s">
        <v>12</v>
      </c>
      <c r="W151" s="12" t="s">
        <v>1102</v>
      </c>
      <c r="X151" s="12">
        <v>360.88</v>
      </c>
      <c r="Y151" s="12">
        <v>291.41000000000003</v>
      </c>
      <c r="Z151" s="15">
        <f>100-Y151/X151*100</f>
        <v>19.250166260252712</v>
      </c>
      <c r="AA151" s="12" t="s">
        <v>1220</v>
      </c>
      <c r="AB151" s="12" t="s">
        <v>1220</v>
      </c>
    </row>
    <row r="152" spans="1:28" customFormat="1" ht="47.25">
      <c r="A152" s="23">
        <v>150</v>
      </c>
      <c r="B152" s="23">
        <v>148</v>
      </c>
      <c r="C152" s="26" t="s">
        <v>12</v>
      </c>
      <c r="D152" s="3" t="s">
        <v>165</v>
      </c>
      <c r="E152" s="12" t="s">
        <v>1261</v>
      </c>
      <c r="F152" s="12" t="s">
        <v>12</v>
      </c>
      <c r="G152" s="12" t="s">
        <v>1067</v>
      </c>
      <c r="H152" s="12">
        <v>185</v>
      </c>
      <c r="I152" s="12">
        <v>90</v>
      </c>
      <c r="J152" s="15">
        <f t="shared" si="2"/>
        <v>51.351351351351347</v>
      </c>
      <c r="K152" s="12" t="s">
        <v>1078</v>
      </c>
      <c r="L152" s="12" t="s">
        <v>1079</v>
      </c>
      <c r="M152" s="12" t="s">
        <v>1262</v>
      </c>
      <c r="N152" s="12" t="s">
        <v>12</v>
      </c>
      <c r="O152" s="12" t="s">
        <v>1248</v>
      </c>
      <c r="P152" s="12">
        <v>1385.18</v>
      </c>
      <c r="Q152" s="12">
        <v>1059.6600000000001</v>
      </c>
      <c r="R152" s="15">
        <f>100-Q152/P152*100</f>
        <v>23.500194920515739</v>
      </c>
      <c r="S152" s="12" t="s">
        <v>1243</v>
      </c>
      <c r="T152" s="12" t="s">
        <v>1178</v>
      </c>
      <c r="U152" s="12" t="s">
        <v>1263</v>
      </c>
      <c r="V152" s="12" t="s">
        <v>12</v>
      </c>
      <c r="W152" s="12" t="s">
        <v>1067</v>
      </c>
      <c r="X152" s="12">
        <v>140</v>
      </c>
      <c r="Y152" s="12">
        <v>113.05</v>
      </c>
      <c r="Z152" s="15">
        <f>100-Y152/X152*100</f>
        <v>19.25</v>
      </c>
      <c r="AA152" s="12" t="s">
        <v>1092</v>
      </c>
      <c r="AB152" s="12" t="s">
        <v>1092</v>
      </c>
    </row>
    <row r="153" spans="1:28" customFormat="1" ht="15.75">
      <c r="A153" s="23">
        <v>151</v>
      </c>
      <c r="B153" s="23">
        <v>149</v>
      </c>
      <c r="C153" s="26" t="s">
        <v>40</v>
      </c>
      <c r="D153" s="3" t="s">
        <v>166</v>
      </c>
      <c r="E153" s="16"/>
      <c r="F153" s="16"/>
      <c r="G153" s="16"/>
      <c r="H153" s="12"/>
      <c r="I153" s="12"/>
      <c r="J153" s="15" t="e">
        <f t="shared" si="2"/>
        <v>#DIV/0!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customFormat="1" ht="15.75">
      <c r="A154" s="23">
        <v>152</v>
      </c>
      <c r="B154" s="23">
        <v>150</v>
      </c>
      <c r="C154" s="26" t="s">
        <v>12</v>
      </c>
      <c r="D154" s="3" t="s">
        <v>167</v>
      </c>
      <c r="E154" s="16"/>
      <c r="F154" s="16"/>
      <c r="G154" s="16"/>
      <c r="H154" s="12"/>
      <c r="I154" s="12"/>
      <c r="J154" s="15" t="e">
        <f t="shared" si="2"/>
        <v>#DIV/0!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customFormat="1" ht="28.5">
      <c r="A155" s="23">
        <v>153</v>
      </c>
      <c r="B155" s="23">
        <v>151</v>
      </c>
      <c r="C155" s="26"/>
      <c r="D155" s="4" t="s">
        <v>168</v>
      </c>
      <c r="E155" s="16"/>
      <c r="F155" s="16"/>
      <c r="G155" s="16"/>
      <c r="H155" s="12"/>
      <c r="I155" s="12"/>
      <c r="J155" s="15" t="e">
        <f t="shared" si="2"/>
        <v>#DIV/0!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customFormat="1" ht="31.5">
      <c r="A156" s="23">
        <v>154</v>
      </c>
      <c r="B156" s="23">
        <v>152</v>
      </c>
      <c r="C156" s="26" t="s">
        <v>12</v>
      </c>
      <c r="D156" s="3" t="s">
        <v>169</v>
      </c>
      <c r="E156" s="12" t="s">
        <v>1420</v>
      </c>
      <c r="F156" s="12" t="s">
        <v>12</v>
      </c>
      <c r="G156" s="12" t="s">
        <v>1113</v>
      </c>
      <c r="H156" s="12">
        <v>300</v>
      </c>
      <c r="I156" s="12">
        <v>110.1</v>
      </c>
      <c r="J156" s="15">
        <f t="shared" si="2"/>
        <v>63.3</v>
      </c>
      <c r="K156" s="12" t="s">
        <v>1074</v>
      </c>
      <c r="L156" s="12" t="s">
        <v>1074</v>
      </c>
      <c r="M156" s="12"/>
      <c r="N156" s="12"/>
      <c r="O156" s="12"/>
      <c r="P156" s="12"/>
      <c r="Q156" s="12"/>
      <c r="R156" s="15"/>
      <c r="S156" s="12"/>
      <c r="T156" s="12"/>
      <c r="U156" s="12" t="s">
        <v>1421</v>
      </c>
      <c r="V156" s="12" t="s">
        <v>12</v>
      </c>
      <c r="W156" s="12" t="s">
        <v>1113</v>
      </c>
      <c r="X156" s="12">
        <v>263.44</v>
      </c>
      <c r="Y156" s="12">
        <v>135</v>
      </c>
      <c r="Z156" s="15">
        <f>100-Y156/X156*100</f>
        <v>48.754934709990891</v>
      </c>
      <c r="AA156" s="12" t="s">
        <v>1072</v>
      </c>
      <c r="AB156" s="12" t="s">
        <v>1072</v>
      </c>
    </row>
    <row r="157" spans="1:28" customFormat="1" ht="31.5">
      <c r="A157" s="23">
        <v>155</v>
      </c>
      <c r="B157" s="23">
        <v>153</v>
      </c>
      <c r="C157" s="26" t="s">
        <v>12</v>
      </c>
      <c r="D157" s="3" t="s">
        <v>170</v>
      </c>
      <c r="E157" s="12" t="s">
        <v>1422</v>
      </c>
      <c r="F157" s="12" t="s">
        <v>12</v>
      </c>
      <c r="G157" s="12" t="s">
        <v>1113</v>
      </c>
      <c r="H157" s="12">
        <f>30*13.33</f>
        <v>399.9</v>
      </c>
      <c r="I157" s="12">
        <v>150</v>
      </c>
      <c r="J157" s="15">
        <f t="shared" si="2"/>
        <v>62.490622655663913</v>
      </c>
      <c r="K157" s="12" t="s">
        <v>1074</v>
      </c>
      <c r="L157" s="12" t="s">
        <v>1074</v>
      </c>
      <c r="M157" s="12"/>
      <c r="N157" s="12"/>
      <c r="O157" s="12"/>
      <c r="P157" s="12"/>
      <c r="Q157" s="12"/>
      <c r="R157" s="15"/>
      <c r="S157" s="12"/>
      <c r="T157" s="12"/>
      <c r="U157" s="12" t="s">
        <v>1423</v>
      </c>
      <c r="V157" s="12" t="s">
        <v>12</v>
      </c>
      <c r="W157" s="12" t="s">
        <v>1113</v>
      </c>
      <c r="X157" s="12">
        <v>363.79</v>
      </c>
      <c r="Y157" s="12">
        <v>144</v>
      </c>
      <c r="Z157" s="15">
        <f>100-Y157/X157*100</f>
        <v>60.416723934137828</v>
      </c>
      <c r="AA157" s="12" t="s">
        <v>1072</v>
      </c>
      <c r="AB157" s="12" t="s">
        <v>1072</v>
      </c>
    </row>
    <row r="158" spans="1:28" customFormat="1" ht="15.75">
      <c r="A158" s="23">
        <v>156</v>
      </c>
      <c r="B158" s="23">
        <v>154</v>
      </c>
      <c r="C158" s="26" t="s">
        <v>5</v>
      </c>
      <c r="D158" s="3" t="s">
        <v>171</v>
      </c>
      <c r="E158" s="16"/>
      <c r="F158" s="16"/>
      <c r="G158" s="16"/>
      <c r="H158" s="12"/>
      <c r="I158" s="12"/>
      <c r="J158" s="15" t="e">
        <f t="shared" si="2"/>
        <v>#DIV/0!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customFormat="1" ht="15.75">
      <c r="A159" s="23">
        <v>157</v>
      </c>
      <c r="B159" s="23">
        <v>155</v>
      </c>
      <c r="C159" s="26"/>
      <c r="D159" s="4" t="s">
        <v>172</v>
      </c>
      <c r="E159" s="16"/>
      <c r="F159" s="16"/>
      <c r="G159" s="16"/>
      <c r="H159" s="12"/>
      <c r="I159" s="12"/>
      <c r="J159" s="15" t="e">
        <f t="shared" si="2"/>
        <v>#DIV/0!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customFormat="1" ht="30">
      <c r="A160" s="23">
        <v>158</v>
      </c>
      <c r="B160" s="23">
        <v>156</v>
      </c>
      <c r="C160" s="26" t="s">
        <v>11</v>
      </c>
      <c r="D160" s="3" t="s">
        <v>173</v>
      </c>
      <c r="E160" s="16"/>
      <c r="F160" s="16"/>
      <c r="G160" s="16"/>
      <c r="H160" s="12"/>
      <c r="I160" s="12"/>
      <c r="J160" s="15" t="e">
        <f t="shared" si="2"/>
        <v>#DIV/0!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customFormat="1" ht="30">
      <c r="A161" s="23">
        <v>159</v>
      </c>
      <c r="B161" s="23">
        <v>157</v>
      </c>
      <c r="C161" s="26" t="s">
        <v>11</v>
      </c>
      <c r="D161" s="3" t="s">
        <v>174</v>
      </c>
      <c r="E161" s="16"/>
      <c r="F161" s="16"/>
      <c r="G161" s="16"/>
      <c r="H161" s="12"/>
      <c r="I161" s="12"/>
      <c r="J161" s="15" t="e">
        <f t="shared" si="2"/>
        <v>#DIV/0!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customFormat="1" ht="30">
      <c r="A162" s="23">
        <v>160</v>
      </c>
      <c r="B162" s="23">
        <v>158</v>
      </c>
      <c r="C162" s="26" t="s">
        <v>11</v>
      </c>
      <c r="D162" s="3" t="s">
        <v>175</v>
      </c>
      <c r="E162" s="16"/>
      <c r="F162" s="16"/>
      <c r="G162" s="16"/>
      <c r="H162" s="12"/>
      <c r="I162" s="12"/>
      <c r="J162" s="15" t="e">
        <f t="shared" si="2"/>
        <v>#DIV/0!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customFormat="1" ht="30">
      <c r="A163" s="23">
        <v>161</v>
      </c>
      <c r="B163" s="23">
        <v>159</v>
      </c>
      <c r="C163" s="26" t="s">
        <v>11</v>
      </c>
      <c r="D163" s="3" t="s">
        <v>176</v>
      </c>
      <c r="E163" s="16"/>
      <c r="F163" s="16"/>
      <c r="G163" s="16"/>
      <c r="H163" s="12"/>
      <c r="I163" s="12"/>
      <c r="J163" s="15" t="e">
        <f t="shared" si="2"/>
        <v>#DIV/0!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customFormat="1" ht="15.75">
      <c r="A164" s="23">
        <v>162</v>
      </c>
      <c r="B164" s="23">
        <v>160</v>
      </c>
      <c r="C164" s="26" t="s">
        <v>11</v>
      </c>
      <c r="D164" s="3" t="s">
        <v>177</v>
      </c>
      <c r="E164" s="16"/>
      <c r="F164" s="16"/>
      <c r="G164" s="16"/>
      <c r="H164" s="12"/>
      <c r="I164" s="12"/>
      <c r="J164" s="15" t="e">
        <f t="shared" si="2"/>
        <v>#DIV/0!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customFormat="1" ht="15.75">
      <c r="A165" s="23">
        <v>163</v>
      </c>
      <c r="B165" s="23">
        <v>161</v>
      </c>
      <c r="C165" s="26" t="s">
        <v>85</v>
      </c>
      <c r="D165" s="3" t="s">
        <v>178</v>
      </c>
      <c r="E165" s="16"/>
      <c r="F165" s="16"/>
      <c r="G165" s="16"/>
      <c r="H165" s="12"/>
      <c r="I165" s="12"/>
      <c r="J165" s="15" t="e">
        <f t="shared" si="2"/>
        <v>#DIV/0!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customFormat="1" ht="31.5">
      <c r="A166" s="23">
        <v>164</v>
      </c>
      <c r="B166" s="23">
        <v>162</v>
      </c>
      <c r="C166" s="26" t="s">
        <v>12</v>
      </c>
      <c r="D166" s="3" t="s">
        <v>179</v>
      </c>
      <c r="E166" s="12" t="s">
        <v>1424</v>
      </c>
      <c r="F166" s="12" t="s">
        <v>12</v>
      </c>
      <c r="G166" s="12" t="s">
        <v>1095</v>
      </c>
      <c r="H166" s="12">
        <v>747.52</v>
      </c>
      <c r="I166" s="12">
        <v>435</v>
      </c>
      <c r="J166" s="15">
        <f t="shared" si="2"/>
        <v>41.807577054794521</v>
      </c>
      <c r="K166" s="12" t="s">
        <v>1114</v>
      </c>
      <c r="L166" s="12" t="s">
        <v>1111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customFormat="1" ht="47.25">
      <c r="A167" s="23">
        <v>165</v>
      </c>
      <c r="B167" s="23">
        <v>163</v>
      </c>
      <c r="C167" s="26" t="s">
        <v>12</v>
      </c>
      <c r="D167" s="3" t="s">
        <v>180</v>
      </c>
      <c r="E167" s="12" t="s">
        <v>1425</v>
      </c>
      <c r="F167" s="12" t="s">
        <v>12</v>
      </c>
      <c r="G167" s="12" t="s">
        <v>1067</v>
      </c>
      <c r="H167" s="12">
        <v>336</v>
      </c>
      <c r="I167" s="12">
        <v>142.80000000000001</v>
      </c>
      <c r="J167" s="15">
        <f t="shared" si="2"/>
        <v>57.499999999999993</v>
      </c>
      <c r="K167" s="12" t="s">
        <v>1092</v>
      </c>
      <c r="L167" s="12" t="s">
        <v>1092</v>
      </c>
      <c r="M167" s="12" t="s">
        <v>1427</v>
      </c>
      <c r="N167" s="12" t="s">
        <v>12</v>
      </c>
      <c r="O167" s="12" t="s">
        <v>1121</v>
      </c>
      <c r="P167" s="12">
        <v>400</v>
      </c>
      <c r="Q167" s="12">
        <v>240</v>
      </c>
      <c r="R167" s="15">
        <f>100-Q167/P167*100</f>
        <v>40</v>
      </c>
      <c r="S167" s="12" t="s">
        <v>1078</v>
      </c>
      <c r="T167" s="12" t="s">
        <v>1079</v>
      </c>
      <c r="U167" s="12" t="s">
        <v>1429</v>
      </c>
      <c r="V167" s="12" t="s">
        <v>12</v>
      </c>
      <c r="W167" s="12" t="s">
        <v>1121</v>
      </c>
      <c r="X167" s="12">
        <v>610</v>
      </c>
      <c r="Y167" s="12">
        <v>104.4</v>
      </c>
      <c r="Z167" s="15">
        <f>100-Y167/X167*100</f>
        <v>82.885245901639337</v>
      </c>
      <c r="AA167" s="12" t="s">
        <v>1072</v>
      </c>
      <c r="AB167" s="12" t="s">
        <v>1072</v>
      </c>
    </row>
    <row r="168" spans="1:28" customFormat="1" ht="47.25">
      <c r="A168" s="23">
        <v>166</v>
      </c>
      <c r="B168" s="23">
        <v>164</v>
      </c>
      <c r="C168" s="26" t="s">
        <v>12</v>
      </c>
      <c r="D168" s="3" t="s">
        <v>181</v>
      </c>
      <c r="E168" s="12" t="s">
        <v>1426</v>
      </c>
      <c r="F168" s="12" t="s">
        <v>12</v>
      </c>
      <c r="G168" s="12" t="s">
        <v>1121</v>
      </c>
      <c r="H168" s="12">
        <v>190</v>
      </c>
      <c r="I168" s="12">
        <v>80.75</v>
      </c>
      <c r="J168" s="15">
        <f t="shared" si="2"/>
        <v>57.5</v>
      </c>
      <c r="K168" s="12" t="s">
        <v>1092</v>
      </c>
      <c r="L168" s="12" t="s">
        <v>1092</v>
      </c>
      <c r="M168" s="12" t="s">
        <v>1428</v>
      </c>
      <c r="N168" s="12" t="s">
        <v>12</v>
      </c>
      <c r="O168" s="12" t="s">
        <v>1121</v>
      </c>
      <c r="P168" s="12">
        <v>290</v>
      </c>
      <c r="Q168" s="12">
        <v>205</v>
      </c>
      <c r="R168" s="15">
        <f>100-Q168/P168*100</f>
        <v>29.310344827586206</v>
      </c>
      <c r="S168" s="12" t="s">
        <v>1078</v>
      </c>
      <c r="T168" s="12" t="s">
        <v>1079</v>
      </c>
      <c r="U168" s="12" t="s">
        <v>1430</v>
      </c>
      <c r="V168" s="12" t="s">
        <v>12</v>
      </c>
      <c r="W168" s="12" t="s">
        <v>1121</v>
      </c>
      <c r="X168" s="12">
        <v>332</v>
      </c>
      <c r="Y168" s="12">
        <v>266</v>
      </c>
      <c r="Z168" s="15">
        <f>100-Y168/X168*100</f>
        <v>19.879518072289159</v>
      </c>
      <c r="AA168" s="12" t="s">
        <v>1072</v>
      </c>
      <c r="AB168" s="12" t="s">
        <v>1072</v>
      </c>
    </row>
    <row r="169" spans="1:28" customFormat="1" ht="15.75">
      <c r="A169" s="23">
        <v>167</v>
      </c>
      <c r="B169" s="23">
        <v>165</v>
      </c>
      <c r="C169" s="26"/>
      <c r="D169" s="4" t="s">
        <v>182</v>
      </c>
      <c r="E169" s="16"/>
      <c r="F169" s="16"/>
      <c r="G169" s="16"/>
      <c r="H169" s="12"/>
      <c r="I169" s="12"/>
      <c r="J169" s="15" t="e">
        <f t="shared" si="2"/>
        <v>#DIV/0!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customFormat="1" ht="47.25">
      <c r="A170" s="23">
        <v>168</v>
      </c>
      <c r="B170" s="23">
        <v>166</v>
      </c>
      <c r="C170" s="26" t="s">
        <v>11</v>
      </c>
      <c r="D170" s="3" t="s">
        <v>183</v>
      </c>
      <c r="E170" s="12" t="s">
        <v>1431</v>
      </c>
      <c r="F170" s="12" t="s">
        <v>85</v>
      </c>
      <c r="G170" s="12" t="s">
        <v>1383</v>
      </c>
      <c r="H170" s="12">
        <v>263.35000000000002</v>
      </c>
      <c r="I170" s="12">
        <v>107.5</v>
      </c>
      <c r="J170" s="15">
        <f t="shared" si="2"/>
        <v>59.179798746914756</v>
      </c>
      <c r="K170" s="12" t="s">
        <v>1088</v>
      </c>
      <c r="L170" s="12" t="s">
        <v>1089</v>
      </c>
      <c r="M170" s="12" t="s">
        <v>1432</v>
      </c>
      <c r="N170" s="12" t="s">
        <v>85</v>
      </c>
      <c r="O170" s="12" t="s">
        <v>1121</v>
      </c>
      <c r="P170" s="12">
        <v>601.4</v>
      </c>
      <c r="Q170" s="12">
        <v>383.39</v>
      </c>
      <c r="R170" s="15">
        <f>100-Q170/P170*100</f>
        <v>36.250415696707684</v>
      </c>
      <c r="S170" s="12" t="s">
        <v>1277</v>
      </c>
      <c r="T170" s="12" t="s">
        <v>1278</v>
      </c>
      <c r="U170" s="16"/>
      <c r="V170" s="16"/>
      <c r="W170" s="16"/>
      <c r="X170" s="16"/>
      <c r="Y170" s="16"/>
      <c r="Z170" s="16"/>
      <c r="AA170" s="16"/>
      <c r="AB170" s="16"/>
    </row>
    <row r="171" spans="1:28" customFormat="1" ht="47.25">
      <c r="A171" s="23">
        <v>169</v>
      </c>
      <c r="B171" s="23">
        <v>167</v>
      </c>
      <c r="C171" s="26" t="s">
        <v>184</v>
      </c>
      <c r="D171" s="3" t="s">
        <v>185</v>
      </c>
      <c r="E171" s="12" t="s">
        <v>1433</v>
      </c>
      <c r="F171" s="12" t="s">
        <v>7</v>
      </c>
      <c r="G171" s="12" t="s">
        <v>1095</v>
      </c>
      <c r="H171" s="12">
        <v>1054.5899999999999</v>
      </c>
      <c r="I171" s="12">
        <v>806.76</v>
      </c>
      <c r="J171" s="15">
        <f t="shared" si="2"/>
        <v>23.500128011833979</v>
      </c>
      <c r="K171" s="12" t="s">
        <v>1277</v>
      </c>
      <c r="L171" s="12" t="s">
        <v>1278</v>
      </c>
      <c r="M171" s="12"/>
      <c r="N171" s="12"/>
      <c r="O171" s="12"/>
      <c r="P171" s="12"/>
      <c r="Q171" s="12"/>
      <c r="R171" s="12"/>
      <c r="S171" s="12"/>
      <c r="T171" s="12"/>
      <c r="U171" s="16"/>
      <c r="V171" s="16"/>
      <c r="W171" s="16"/>
      <c r="X171" s="16"/>
      <c r="Y171" s="16"/>
      <c r="Z171" s="16"/>
      <c r="AA171" s="16"/>
      <c r="AB171" s="16"/>
    </row>
    <row r="172" spans="1:28" customFormat="1" ht="31.5">
      <c r="A172" s="23">
        <v>170</v>
      </c>
      <c r="B172" s="23">
        <v>168</v>
      </c>
      <c r="C172" s="26" t="s">
        <v>184</v>
      </c>
      <c r="D172" s="3" t="s">
        <v>186</v>
      </c>
      <c r="E172" s="12" t="s">
        <v>1435</v>
      </c>
      <c r="F172" s="12" t="s">
        <v>7</v>
      </c>
      <c r="G172" s="12" t="s">
        <v>1102</v>
      </c>
      <c r="H172" s="12">
        <v>321.52</v>
      </c>
      <c r="I172" s="12">
        <v>232.3</v>
      </c>
      <c r="J172" s="15">
        <f t="shared" si="2"/>
        <v>27.749440159243591</v>
      </c>
      <c r="K172" s="12" t="s">
        <v>1117</v>
      </c>
      <c r="L172" s="12" t="s">
        <v>1118</v>
      </c>
      <c r="M172" s="12" t="s">
        <v>1434</v>
      </c>
      <c r="N172" s="12" t="s">
        <v>7</v>
      </c>
      <c r="O172" s="12" t="s">
        <v>1102</v>
      </c>
      <c r="P172" s="12">
        <v>424.41</v>
      </c>
      <c r="Q172" s="12">
        <v>324.67</v>
      </c>
      <c r="R172" s="15">
        <f>100-Q172/P172*100</f>
        <v>23.500860017435983</v>
      </c>
      <c r="S172" s="12" t="s">
        <v>1277</v>
      </c>
      <c r="T172" s="12" t="s">
        <v>1278</v>
      </c>
      <c r="U172" s="12" t="s">
        <v>1436</v>
      </c>
      <c r="V172" s="12" t="s">
        <v>7</v>
      </c>
      <c r="W172" s="12" t="s">
        <v>1102</v>
      </c>
      <c r="X172" s="12">
        <f>16.08*20</f>
        <v>321.59999999999997</v>
      </c>
      <c r="Y172" s="12">
        <v>152</v>
      </c>
      <c r="Z172" s="15">
        <f>100-Y172/X172*100</f>
        <v>52.736318407960191</v>
      </c>
      <c r="AA172" s="12" t="s">
        <v>1074</v>
      </c>
      <c r="AB172" s="12" t="s">
        <v>1074</v>
      </c>
    </row>
    <row r="173" spans="1:28" customFormat="1" ht="57">
      <c r="A173" s="23">
        <v>171</v>
      </c>
      <c r="B173" s="23">
        <v>169</v>
      </c>
      <c r="C173" s="26"/>
      <c r="D173" s="4" t="s">
        <v>187</v>
      </c>
      <c r="E173" s="16"/>
      <c r="F173" s="16"/>
      <c r="G173" s="16"/>
      <c r="H173" s="12"/>
      <c r="I173" s="12"/>
      <c r="J173" s="15" t="e">
        <f t="shared" si="2"/>
        <v>#DIV/0!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customFormat="1" ht="31.5">
      <c r="A174" s="23">
        <v>172</v>
      </c>
      <c r="B174" s="23">
        <v>170</v>
      </c>
      <c r="C174" s="26" t="s">
        <v>12</v>
      </c>
      <c r="D174" s="3" t="s">
        <v>188</v>
      </c>
      <c r="E174" s="12" t="s">
        <v>1437</v>
      </c>
      <c r="F174" s="12" t="s">
        <v>7</v>
      </c>
      <c r="G174" s="12" t="s">
        <v>1102</v>
      </c>
      <c r="H174" s="12">
        <v>440</v>
      </c>
      <c r="I174" s="12">
        <v>105</v>
      </c>
      <c r="J174" s="15">
        <f t="shared" si="2"/>
        <v>76.13636363636364</v>
      </c>
      <c r="K174" s="12" t="s">
        <v>1078</v>
      </c>
      <c r="L174" s="12" t="s">
        <v>1079</v>
      </c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customFormat="1" ht="47.25">
      <c r="A175" s="23">
        <v>173</v>
      </c>
      <c r="B175" s="23">
        <v>171</v>
      </c>
      <c r="C175" s="26" t="s">
        <v>12</v>
      </c>
      <c r="D175" s="3" t="s">
        <v>189</v>
      </c>
      <c r="E175" s="12" t="s">
        <v>1439</v>
      </c>
      <c r="F175" s="12" t="s">
        <v>12</v>
      </c>
      <c r="G175" s="12" t="s">
        <v>1102</v>
      </c>
      <c r="H175" s="12">
        <v>92.4</v>
      </c>
      <c r="I175" s="12">
        <v>34</v>
      </c>
      <c r="J175" s="15">
        <f t="shared" si="2"/>
        <v>63.203463203463208</v>
      </c>
      <c r="K175" s="12" t="s">
        <v>1068</v>
      </c>
      <c r="L175" s="12" t="s">
        <v>1069</v>
      </c>
      <c r="M175" s="12" t="s">
        <v>1440</v>
      </c>
      <c r="N175" s="12" t="s">
        <v>12</v>
      </c>
      <c r="O175" s="12" t="s">
        <v>1102</v>
      </c>
      <c r="P175" s="12">
        <v>79.150000000000006</v>
      </c>
      <c r="Q175" s="12">
        <v>34.31</v>
      </c>
      <c r="R175" s="15">
        <f>100-Q175/P175*100</f>
        <v>56.651926721415037</v>
      </c>
      <c r="S175" s="12" t="s">
        <v>1180</v>
      </c>
      <c r="T175" s="12" t="s">
        <v>1118</v>
      </c>
      <c r="U175" s="12" t="s">
        <v>1441</v>
      </c>
      <c r="V175" s="12" t="s">
        <v>12</v>
      </c>
      <c r="W175" s="12" t="s">
        <v>1102</v>
      </c>
      <c r="X175" s="12">
        <v>184.75</v>
      </c>
      <c r="Y175" s="12">
        <v>157.04</v>
      </c>
      <c r="Z175" s="15">
        <f>100-Y175/X175*100</f>
        <v>14.998646820027076</v>
      </c>
      <c r="AA175" s="12" t="s">
        <v>1243</v>
      </c>
      <c r="AB175" s="12" t="s">
        <v>1178</v>
      </c>
    </row>
    <row r="176" spans="1:28" customFormat="1" ht="45">
      <c r="A176" s="23">
        <v>174</v>
      </c>
      <c r="B176" s="23">
        <v>172</v>
      </c>
      <c r="C176" s="26" t="s">
        <v>12</v>
      </c>
      <c r="D176" s="3" t="s">
        <v>190</v>
      </c>
      <c r="E176" s="12" t="s">
        <v>1442</v>
      </c>
      <c r="F176" s="12" t="s">
        <v>12</v>
      </c>
      <c r="G176" s="12" t="s">
        <v>1102</v>
      </c>
      <c r="H176" s="12">
        <v>247.83</v>
      </c>
      <c r="I176" s="12">
        <v>172</v>
      </c>
      <c r="J176" s="15">
        <f t="shared" si="2"/>
        <v>30.59758705564299</v>
      </c>
      <c r="K176" s="12" t="s">
        <v>1342</v>
      </c>
      <c r="L176" s="12" t="s">
        <v>1343</v>
      </c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customFormat="1" ht="47.25">
      <c r="A177" s="23">
        <v>175</v>
      </c>
      <c r="B177" s="23">
        <v>173</v>
      </c>
      <c r="C177" s="26" t="s">
        <v>12</v>
      </c>
      <c r="D177" s="3" t="s">
        <v>191</v>
      </c>
      <c r="E177" s="12" t="s">
        <v>1443</v>
      </c>
      <c r="F177" s="12" t="s">
        <v>12</v>
      </c>
      <c r="G177" s="12" t="s">
        <v>1121</v>
      </c>
      <c r="H177" s="12">
        <v>133.13</v>
      </c>
      <c r="I177" s="12">
        <v>88.52</v>
      </c>
      <c r="J177" s="15">
        <f t="shared" si="2"/>
        <v>33.508600615939315</v>
      </c>
      <c r="K177" s="12" t="s">
        <v>1180</v>
      </c>
      <c r="L177" s="12" t="s">
        <v>1118</v>
      </c>
      <c r="M177" s="12"/>
      <c r="N177" s="12"/>
      <c r="O177" s="12"/>
      <c r="P177" s="12"/>
      <c r="Q177" s="12"/>
      <c r="R177" s="15"/>
      <c r="S177" s="12"/>
      <c r="T177" s="12"/>
      <c r="U177" s="16"/>
      <c r="V177" s="16"/>
      <c r="W177" s="16"/>
      <c r="X177" s="16"/>
      <c r="Y177" s="16"/>
      <c r="Z177" s="16"/>
      <c r="AA177" s="16"/>
      <c r="AB177" s="16"/>
    </row>
    <row r="178" spans="1:28" customFormat="1" ht="47.25">
      <c r="A178" s="23">
        <v>176</v>
      </c>
      <c r="B178" s="23">
        <v>174</v>
      </c>
      <c r="C178" s="26" t="s">
        <v>12</v>
      </c>
      <c r="D178" s="3" t="s">
        <v>192</v>
      </c>
      <c r="E178" s="12" t="s">
        <v>1444</v>
      </c>
      <c r="F178" s="12" t="s">
        <v>12</v>
      </c>
      <c r="G178" s="12" t="s">
        <v>1102</v>
      </c>
      <c r="H178" s="12">
        <v>290</v>
      </c>
      <c r="I178" s="12">
        <v>184.31</v>
      </c>
      <c r="J178" s="15">
        <f t="shared" si="2"/>
        <v>36.444827586206898</v>
      </c>
      <c r="K178" s="12" t="s">
        <v>1180</v>
      </c>
      <c r="L178" s="12" t="s">
        <v>1118</v>
      </c>
      <c r="M178" s="12" t="s">
        <v>1445</v>
      </c>
      <c r="N178" s="12" t="s">
        <v>12</v>
      </c>
      <c r="O178" s="12" t="s">
        <v>1102</v>
      </c>
      <c r="P178" s="12">
        <v>320</v>
      </c>
      <c r="Q178" s="12">
        <v>121</v>
      </c>
      <c r="R178" s="15">
        <f>100-Q178/P178*100</f>
        <v>62.1875</v>
      </c>
      <c r="S178" s="12" t="s">
        <v>1078</v>
      </c>
      <c r="T178" s="12" t="s">
        <v>1079</v>
      </c>
      <c r="U178" s="12" t="s">
        <v>1446</v>
      </c>
      <c r="V178" s="12" t="s">
        <v>12</v>
      </c>
      <c r="W178" s="12" t="s">
        <v>1102</v>
      </c>
      <c r="X178" s="12">
        <v>265.33</v>
      </c>
      <c r="Y178" s="12">
        <v>139</v>
      </c>
      <c r="Z178" s="15">
        <f>100-Y178/X178*100</f>
        <v>47.612407191045115</v>
      </c>
      <c r="AA178" s="12" t="s">
        <v>1081</v>
      </c>
      <c r="AB178" s="12" t="s">
        <v>1081</v>
      </c>
    </row>
    <row r="179" spans="1:28" customFormat="1" ht="47.25">
      <c r="A179" s="23">
        <v>177</v>
      </c>
      <c r="B179" s="23">
        <v>175</v>
      </c>
      <c r="C179" s="26" t="s">
        <v>193</v>
      </c>
      <c r="D179" s="3" t="s">
        <v>194</v>
      </c>
      <c r="E179" s="19" t="s">
        <v>1447</v>
      </c>
      <c r="F179" s="12" t="s">
        <v>193</v>
      </c>
      <c r="G179" s="12" t="s">
        <v>1448</v>
      </c>
      <c r="H179" s="12">
        <v>86</v>
      </c>
      <c r="I179" s="12">
        <v>36</v>
      </c>
      <c r="J179" s="15">
        <f t="shared" si="2"/>
        <v>58.139534883720927</v>
      </c>
      <c r="K179" s="12" t="s">
        <v>1449</v>
      </c>
      <c r="L179" s="12" t="s">
        <v>1450</v>
      </c>
      <c r="M179" s="12" t="s">
        <v>1451</v>
      </c>
      <c r="N179" s="12" t="s">
        <v>193</v>
      </c>
      <c r="O179" s="12" t="s">
        <v>1102</v>
      </c>
      <c r="P179" s="12">
        <v>128.6</v>
      </c>
      <c r="Q179" s="12">
        <v>90</v>
      </c>
      <c r="R179" s="15">
        <f>100-Q179/P179*100</f>
        <v>30.015552099533437</v>
      </c>
      <c r="S179" s="12" t="s">
        <v>1452</v>
      </c>
      <c r="T179" s="12" t="s">
        <v>1178</v>
      </c>
      <c r="U179" s="12" t="s">
        <v>1453</v>
      </c>
      <c r="V179" s="12" t="s">
        <v>193</v>
      </c>
      <c r="W179" s="12" t="s">
        <v>1415</v>
      </c>
      <c r="X179" s="12">
        <v>70.45</v>
      </c>
      <c r="Y179" s="12">
        <v>53.89</v>
      </c>
      <c r="Z179" s="15">
        <f>100-Y179/X179*100</f>
        <v>23.506032647267574</v>
      </c>
      <c r="AA179" s="12" t="s">
        <v>1293</v>
      </c>
      <c r="AB179" s="12" t="s">
        <v>1293</v>
      </c>
    </row>
    <row r="180" spans="1:28" customFormat="1" ht="31.5">
      <c r="A180" s="23">
        <v>178</v>
      </c>
      <c r="B180" s="23">
        <v>176</v>
      </c>
      <c r="C180" s="26" t="s">
        <v>193</v>
      </c>
      <c r="D180" s="3" t="s">
        <v>195</v>
      </c>
      <c r="E180" s="12" t="s">
        <v>1454</v>
      </c>
      <c r="F180" s="12" t="s">
        <v>1455</v>
      </c>
      <c r="G180" s="12" t="s">
        <v>1456</v>
      </c>
      <c r="H180" s="12">
        <v>71.37</v>
      </c>
      <c r="I180" s="12">
        <v>60.66</v>
      </c>
      <c r="J180" s="15">
        <f t="shared" si="2"/>
        <v>15.006305170239614</v>
      </c>
      <c r="K180" s="12" t="s">
        <v>1110</v>
      </c>
      <c r="L180" s="12" t="s">
        <v>1111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customFormat="1" ht="25.5">
      <c r="A181" s="23">
        <v>179</v>
      </c>
      <c r="B181" s="23">
        <v>177</v>
      </c>
      <c r="C181" s="26" t="s">
        <v>196</v>
      </c>
      <c r="D181" s="3" t="s">
        <v>197</v>
      </c>
      <c r="E181" s="16"/>
      <c r="F181" s="16"/>
      <c r="G181" s="16"/>
      <c r="H181" s="12"/>
      <c r="I181" s="12"/>
      <c r="J181" s="15" t="e">
        <f t="shared" si="2"/>
        <v>#DIV/0!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customFormat="1" ht="47.25">
      <c r="A182" s="23">
        <v>180</v>
      </c>
      <c r="B182" s="23">
        <v>178</v>
      </c>
      <c r="C182" s="26" t="s">
        <v>11</v>
      </c>
      <c r="D182" s="3" t="s">
        <v>198</v>
      </c>
      <c r="E182" s="12" t="s">
        <v>1457</v>
      </c>
      <c r="F182" s="12" t="s">
        <v>85</v>
      </c>
      <c r="G182" s="12" t="s">
        <v>1095</v>
      </c>
      <c r="H182" s="12">
        <v>1339.6</v>
      </c>
      <c r="I182" s="12">
        <v>548</v>
      </c>
      <c r="J182" s="15">
        <f t="shared" si="2"/>
        <v>59.092266348163633</v>
      </c>
      <c r="K182" s="12" t="s">
        <v>1068</v>
      </c>
      <c r="L182" s="12" t="s">
        <v>1069</v>
      </c>
      <c r="M182" s="12" t="s">
        <v>1459</v>
      </c>
      <c r="N182" s="12" t="s">
        <v>85</v>
      </c>
      <c r="O182" s="12" t="s">
        <v>1383</v>
      </c>
      <c r="P182" s="12">
        <v>100</v>
      </c>
      <c r="Q182" s="12">
        <v>76.5</v>
      </c>
      <c r="R182" s="15">
        <f>100-Q182/P182*100</f>
        <v>23.5</v>
      </c>
      <c r="S182" s="12" t="s">
        <v>1117</v>
      </c>
      <c r="T182" s="12" t="s">
        <v>1118</v>
      </c>
      <c r="U182" s="12" t="s">
        <v>1460</v>
      </c>
      <c r="V182" s="12" t="s">
        <v>85</v>
      </c>
      <c r="W182" s="12" t="s">
        <v>1162</v>
      </c>
      <c r="X182" s="12">
        <v>689.9</v>
      </c>
      <c r="Y182" s="12">
        <v>440</v>
      </c>
      <c r="Z182" s="15">
        <f>100-Y182/X182*100</f>
        <v>36.222640962458328</v>
      </c>
      <c r="AA182" s="12" t="s">
        <v>1128</v>
      </c>
      <c r="AB182" s="12" t="s">
        <v>1128</v>
      </c>
    </row>
    <row r="183" spans="1:28" customFormat="1" ht="31.5">
      <c r="A183" s="23">
        <v>181</v>
      </c>
      <c r="B183" s="23">
        <v>179</v>
      </c>
      <c r="C183" s="26" t="s">
        <v>199</v>
      </c>
      <c r="D183" s="3" t="s">
        <v>200</v>
      </c>
      <c r="E183" s="12" t="s">
        <v>1458</v>
      </c>
      <c r="F183" s="12" t="s">
        <v>12</v>
      </c>
      <c r="G183" s="12" t="s">
        <v>1095</v>
      </c>
      <c r="H183" s="12">
        <v>316.95999999999998</v>
      </c>
      <c r="I183" s="12">
        <v>109.31</v>
      </c>
      <c r="J183" s="15">
        <f t="shared" si="2"/>
        <v>65.512998485613323</v>
      </c>
      <c r="K183" s="12" t="s">
        <v>1068</v>
      </c>
      <c r="L183" s="12" t="s">
        <v>1069</v>
      </c>
      <c r="M183" s="12" t="s">
        <v>2033</v>
      </c>
      <c r="N183" s="12" t="s">
        <v>12</v>
      </c>
      <c r="O183" s="12" t="s">
        <v>1102</v>
      </c>
      <c r="P183" s="12">
        <v>79</v>
      </c>
      <c r="Q183" s="12">
        <f>20*1.65</f>
        <v>33</v>
      </c>
      <c r="R183" s="15">
        <f>100-Q183/P183*100</f>
        <v>58.22784810126582</v>
      </c>
      <c r="S183" s="12" t="s">
        <v>1474</v>
      </c>
      <c r="T183" s="12" t="s">
        <v>1474</v>
      </c>
      <c r="U183" s="12" t="s">
        <v>1461</v>
      </c>
      <c r="V183" s="12" t="s">
        <v>12</v>
      </c>
      <c r="W183" s="12" t="s">
        <v>1102</v>
      </c>
      <c r="X183" s="12">
        <v>84.64</v>
      </c>
      <c r="Y183" s="12">
        <v>47</v>
      </c>
      <c r="Z183" s="15">
        <f>100-Y183/X183*100</f>
        <v>44.470699432892246</v>
      </c>
      <c r="AA183" s="12" t="s">
        <v>1128</v>
      </c>
      <c r="AB183" s="12" t="s">
        <v>1128</v>
      </c>
    </row>
    <row r="184" spans="1:28" customFormat="1" ht="31.5">
      <c r="A184" s="23">
        <v>182</v>
      </c>
      <c r="B184" s="23">
        <v>180</v>
      </c>
      <c r="C184" s="26" t="s">
        <v>12</v>
      </c>
      <c r="D184" s="3" t="s">
        <v>201</v>
      </c>
      <c r="E184" s="12" t="s">
        <v>1504</v>
      </c>
      <c r="F184" s="12" t="s">
        <v>12</v>
      </c>
      <c r="G184" s="12" t="s">
        <v>1113</v>
      </c>
      <c r="H184" s="12">
        <v>133.80000000000001</v>
      </c>
      <c r="I184" s="12">
        <v>113.73</v>
      </c>
      <c r="J184" s="15">
        <f t="shared" si="2"/>
        <v>15</v>
      </c>
      <c r="K184" s="12" t="s">
        <v>1293</v>
      </c>
      <c r="L184" s="12" t="s">
        <v>1293</v>
      </c>
      <c r="M184" s="12" t="s">
        <v>1505</v>
      </c>
      <c r="N184" s="12" t="s">
        <v>12</v>
      </c>
      <c r="O184" s="12" t="s">
        <v>1113</v>
      </c>
      <c r="P184" s="12">
        <v>133.81</v>
      </c>
      <c r="Q184" s="12">
        <v>108.05</v>
      </c>
      <c r="R184" s="15">
        <f>100-Q184/P184*100</f>
        <v>19.251177042074588</v>
      </c>
      <c r="S184" s="12" t="s">
        <v>1283</v>
      </c>
      <c r="T184" s="12" t="s">
        <v>1283</v>
      </c>
      <c r="U184" s="12" t="s">
        <v>1506</v>
      </c>
      <c r="V184" s="12" t="s">
        <v>12</v>
      </c>
      <c r="W184" s="12" t="s">
        <v>1121</v>
      </c>
      <c r="X184" s="12">
        <v>76.95</v>
      </c>
      <c r="Y184" s="12">
        <v>65</v>
      </c>
      <c r="Z184" s="15">
        <f>100-Y184/X184*100</f>
        <v>15.529564652371675</v>
      </c>
      <c r="AA184" s="12" t="s">
        <v>1081</v>
      </c>
      <c r="AB184" s="12" t="s">
        <v>1081</v>
      </c>
    </row>
    <row r="185" spans="1:28" customFormat="1" ht="31.5">
      <c r="A185" s="23">
        <v>183</v>
      </c>
      <c r="B185" s="23">
        <v>181</v>
      </c>
      <c r="C185" s="26" t="s">
        <v>193</v>
      </c>
      <c r="D185" s="3" t="s">
        <v>202</v>
      </c>
      <c r="E185" s="12"/>
      <c r="F185" s="12"/>
      <c r="G185" s="12"/>
      <c r="H185" s="12"/>
      <c r="I185" s="12"/>
      <c r="J185" s="15"/>
      <c r="K185" s="12"/>
      <c r="L185" s="12"/>
      <c r="M185" s="12" t="s">
        <v>1507</v>
      </c>
      <c r="N185" s="12" t="s">
        <v>1508</v>
      </c>
      <c r="O185" s="12" t="s">
        <v>1509</v>
      </c>
      <c r="P185" s="12">
        <v>136</v>
      </c>
      <c r="Q185" s="12">
        <v>115</v>
      </c>
      <c r="R185" s="15">
        <f>100-Q185/P185*100</f>
        <v>15.441176470588232</v>
      </c>
      <c r="S185" s="12" t="s">
        <v>1449</v>
      </c>
      <c r="T185" s="12" t="s">
        <v>1450</v>
      </c>
      <c r="U185" s="16"/>
      <c r="V185" s="16"/>
      <c r="W185" s="16"/>
      <c r="X185" s="16"/>
      <c r="Y185" s="16"/>
      <c r="Z185" s="16"/>
      <c r="AA185" s="16"/>
      <c r="AB185" s="16"/>
    </row>
    <row r="186" spans="1:28" customFormat="1" ht="31.5">
      <c r="A186" s="23">
        <v>184</v>
      </c>
      <c r="B186" s="23">
        <v>182</v>
      </c>
      <c r="C186" s="26" t="s">
        <v>5</v>
      </c>
      <c r="D186" s="3" t="s">
        <v>203</v>
      </c>
      <c r="E186" s="12" t="s">
        <v>1510</v>
      </c>
      <c r="F186" s="12" t="s">
        <v>5</v>
      </c>
      <c r="G186" s="12" t="s">
        <v>1511</v>
      </c>
      <c r="H186" s="12">
        <v>50.31</v>
      </c>
      <c r="I186" s="12">
        <v>33</v>
      </c>
      <c r="J186" s="15">
        <f t="shared" si="2"/>
        <v>34.4066785927251</v>
      </c>
      <c r="K186" s="12" t="s">
        <v>1068</v>
      </c>
      <c r="L186" s="12" t="s">
        <v>1069</v>
      </c>
      <c r="M186" s="12" t="s">
        <v>1512</v>
      </c>
      <c r="N186" s="12" t="s">
        <v>5</v>
      </c>
      <c r="O186" s="12" t="s">
        <v>1133</v>
      </c>
      <c r="P186" s="12">
        <v>46.29</v>
      </c>
      <c r="Q186" s="12">
        <v>33.5</v>
      </c>
      <c r="R186" s="15">
        <f>100-Q186/P186*100</f>
        <v>27.630157701447402</v>
      </c>
      <c r="S186" s="12" t="s">
        <v>1106</v>
      </c>
      <c r="T186" s="12" t="s">
        <v>1106</v>
      </c>
      <c r="U186" s="12"/>
      <c r="V186" s="12"/>
      <c r="W186" s="12"/>
      <c r="X186" s="12"/>
      <c r="Y186" s="12"/>
      <c r="Z186" s="15"/>
      <c r="AA186" s="12"/>
      <c r="AB186" s="12"/>
    </row>
    <row r="187" spans="1:28" customFormat="1" ht="45">
      <c r="A187" s="23">
        <v>185</v>
      </c>
      <c r="B187" s="23">
        <v>183</v>
      </c>
      <c r="C187" s="26" t="s">
        <v>12</v>
      </c>
      <c r="D187" s="3" t="s">
        <v>204</v>
      </c>
      <c r="E187" s="12"/>
      <c r="F187" s="12"/>
      <c r="G187" s="12"/>
      <c r="H187" s="12"/>
      <c r="I187" s="12"/>
      <c r="J187" s="15"/>
      <c r="K187" s="12"/>
      <c r="L187" s="12"/>
      <c r="M187" s="16"/>
      <c r="N187" s="16"/>
      <c r="O187" s="16"/>
      <c r="P187" s="16"/>
      <c r="Q187" s="16"/>
      <c r="R187" s="16"/>
      <c r="S187" s="16"/>
      <c r="T187" s="16"/>
      <c r="U187" s="12"/>
      <c r="V187" s="12"/>
      <c r="W187" s="12"/>
      <c r="X187" s="12"/>
      <c r="Y187" s="12"/>
      <c r="Z187" s="12"/>
      <c r="AA187" s="12"/>
      <c r="AB187" s="12"/>
    </row>
    <row r="188" spans="1:28" customFormat="1" ht="45">
      <c r="A188" s="23">
        <v>186</v>
      </c>
      <c r="B188" s="23">
        <v>184</v>
      </c>
      <c r="C188" s="26" t="s">
        <v>5</v>
      </c>
      <c r="D188" s="3" t="s">
        <v>204</v>
      </c>
      <c r="E188" s="16"/>
      <c r="F188" s="16"/>
      <c r="G188" s="16"/>
      <c r="H188" s="12"/>
      <c r="I188" s="12"/>
      <c r="J188" s="15" t="e">
        <f t="shared" si="2"/>
        <v>#DIV/0!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customFormat="1" ht="45">
      <c r="A189" s="23">
        <v>187</v>
      </c>
      <c r="B189" s="23">
        <v>185</v>
      </c>
      <c r="C189" s="26" t="s">
        <v>5</v>
      </c>
      <c r="D189" s="3" t="s">
        <v>205</v>
      </c>
      <c r="E189" s="16"/>
      <c r="F189" s="16"/>
      <c r="G189" s="16"/>
      <c r="H189" s="12"/>
      <c r="I189" s="12"/>
      <c r="J189" s="15" t="e">
        <f t="shared" si="2"/>
        <v>#DIV/0!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customFormat="1" ht="15.75">
      <c r="A190" s="23">
        <v>188</v>
      </c>
      <c r="B190" s="23">
        <v>186</v>
      </c>
      <c r="C190" s="26" t="s">
        <v>12</v>
      </c>
      <c r="D190" s="3" t="s">
        <v>206</v>
      </c>
      <c r="E190" s="16"/>
      <c r="F190" s="16"/>
      <c r="G190" s="16"/>
      <c r="H190" s="12"/>
      <c r="I190" s="12"/>
      <c r="J190" s="15" t="e">
        <f t="shared" si="2"/>
        <v>#DIV/0!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customFormat="1" ht="15.75">
      <c r="A191" s="23">
        <v>189</v>
      </c>
      <c r="B191" s="23">
        <v>187</v>
      </c>
      <c r="C191" s="26" t="s">
        <v>12</v>
      </c>
      <c r="D191" s="3" t="s">
        <v>207</v>
      </c>
      <c r="E191" s="16"/>
      <c r="F191" s="16"/>
      <c r="G191" s="16"/>
      <c r="H191" s="12"/>
      <c r="I191" s="12"/>
      <c r="J191" s="15" t="e">
        <f t="shared" si="2"/>
        <v>#DIV/0!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customFormat="1" ht="31.5">
      <c r="A192" s="23">
        <v>190</v>
      </c>
      <c r="B192" s="23">
        <v>188</v>
      </c>
      <c r="C192" s="26" t="s">
        <v>11</v>
      </c>
      <c r="D192" s="3" t="s">
        <v>208</v>
      </c>
      <c r="E192" s="12" t="s">
        <v>1513</v>
      </c>
      <c r="F192" s="12" t="s">
        <v>85</v>
      </c>
      <c r="G192" s="12" t="s">
        <v>1124</v>
      </c>
      <c r="H192" s="12">
        <v>992.77</v>
      </c>
      <c r="I192" s="12">
        <v>826.95</v>
      </c>
      <c r="J192" s="15">
        <f t="shared" si="2"/>
        <v>16.702760961753469</v>
      </c>
      <c r="K192" s="12" t="s">
        <v>1477</v>
      </c>
      <c r="L192" s="12" t="s">
        <v>1111</v>
      </c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customFormat="1" ht="15.75">
      <c r="A193" s="23">
        <v>191</v>
      </c>
      <c r="B193" s="23">
        <v>189</v>
      </c>
      <c r="C193" s="26" t="s">
        <v>7</v>
      </c>
      <c r="D193" s="3" t="s">
        <v>209</v>
      </c>
      <c r="E193" s="16"/>
      <c r="F193" s="16"/>
      <c r="G193" s="16"/>
      <c r="H193" s="12"/>
      <c r="I193" s="12"/>
      <c r="J193" s="15" t="e">
        <f t="shared" si="2"/>
        <v>#DIV/0!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customFormat="1" ht="31.5">
      <c r="A194" s="23">
        <v>192</v>
      </c>
      <c r="B194" s="23">
        <v>190</v>
      </c>
      <c r="C194" s="26" t="s">
        <v>11</v>
      </c>
      <c r="D194" s="6" t="s">
        <v>210</v>
      </c>
      <c r="E194" s="12" t="s">
        <v>1514</v>
      </c>
      <c r="F194" s="12" t="s">
        <v>85</v>
      </c>
      <c r="G194" s="12" t="s">
        <v>1383</v>
      </c>
      <c r="H194" s="12">
        <v>500</v>
      </c>
      <c r="I194" s="12">
        <v>340</v>
      </c>
      <c r="J194" s="15">
        <f t="shared" si="2"/>
        <v>32</v>
      </c>
      <c r="K194" s="12" t="s">
        <v>1074</v>
      </c>
      <c r="L194" s="12" t="s">
        <v>1074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customFormat="1" ht="31.5">
      <c r="A195" s="23">
        <v>193</v>
      </c>
      <c r="B195" s="23">
        <v>191</v>
      </c>
      <c r="C195" s="26" t="s">
        <v>199</v>
      </c>
      <c r="D195" s="3" t="s">
        <v>211</v>
      </c>
      <c r="E195" s="12" t="s">
        <v>1515</v>
      </c>
      <c r="F195" s="12" t="s">
        <v>12</v>
      </c>
      <c r="G195" s="12" t="s">
        <v>1113</v>
      </c>
      <c r="H195" s="12">
        <v>1200</v>
      </c>
      <c r="I195" s="12">
        <v>591.6</v>
      </c>
      <c r="J195" s="15">
        <f t="shared" si="2"/>
        <v>50.7</v>
      </c>
      <c r="K195" s="12" t="s">
        <v>1277</v>
      </c>
      <c r="L195" s="12" t="s">
        <v>1278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customFormat="1" ht="30">
      <c r="A196" s="23">
        <v>194</v>
      </c>
      <c r="B196" s="23">
        <v>192</v>
      </c>
      <c r="C196" s="26" t="s">
        <v>12</v>
      </c>
      <c r="D196" s="3" t="s">
        <v>212</v>
      </c>
      <c r="E196" s="16"/>
      <c r="F196" s="16"/>
      <c r="G196" s="16"/>
      <c r="H196" s="12"/>
      <c r="I196" s="12"/>
      <c r="J196" s="15" t="e">
        <f t="shared" ref="J196:J259" si="3">100-I196/H196*100</f>
        <v>#DIV/0!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customFormat="1" ht="30">
      <c r="A197" s="23">
        <v>195</v>
      </c>
      <c r="B197" s="23">
        <v>193</v>
      </c>
      <c r="C197" s="26" t="s">
        <v>12</v>
      </c>
      <c r="D197" s="3" t="s">
        <v>213</v>
      </c>
      <c r="E197" s="16"/>
      <c r="F197" s="16"/>
      <c r="G197" s="16"/>
      <c r="H197" s="12"/>
      <c r="I197" s="12"/>
      <c r="J197" s="15" t="e">
        <f t="shared" si="3"/>
        <v>#DIV/0!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customFormat="1" ht="47.25">
      <c r="A198" s="23">
        <v>196</v>
      </c>
      <c r="B198" s="23">
        <v>194</v>
      </c>
      <c r="C198" s="26" t="s">
        <v>11</v>
      </c>
      <c r="D198" s="3" t="s">
        <v>214</v>
      </c>
      <c r="E198" s="12" t="s">
        <v>1500</v>
      </c>
      <c r="F198" s="12" t="s">
        <v>85</v>
      </c>
      <c r="G198" s="12" t="s">
        <v>1383</v>
      </c>
      <c r="H198" s="12">
        <v>704</v>
      </c>
      <c r="I198" s="12">
        <v>330.33</v>
      </c>
      <c r="J198" s="15">
        <f t="shared" si="3"/>
        <v>53.078125000000007</v>
      </c>
      <c r="K198" s="12" t="s">
        <v>1137</v>
      </c>
      <c r="L198" s="12" t="s">
        <v>1137</v>
      </c>
      <c r="M198" s="12" t="s">
        <v>1501</v>
      </c>
      <c r="N198" s="12" t="s">
        <v>85</v>
      </c>
      <c r="O198" s="12" t="s">
        <v>1502</v>
      </c>
      <c r="P198" s="12">
        <v>78</v>
      </c>
      <c r="Q198" s="12">
        <v>27</v>
      </c>
      <c r="R198" s="15">
        <f>100-Q198/P198*100</f>
        <v>65.384615384615387</v>
      </c>
      <c r="S198" s="12" t="s">
        <v>1074</v>
      </c>
      <c r="T198" s="12" t="s">
        <v>1074</v>
      </c>
      <c r="U198" s="12" t="s">
        <v>1503</v>
      </c>
      <c r="V198" s="12" t="s">
        <v>85</v>
      </c>
      <c r="W198" s="12" t="s">
        <v>1383</v>
      </c>
      <c r="X198" s="12">
        <v>195.2</v>
      </c>
      <c r="Y198" s="12">
        <v>137.5</v>
      </c>
      <c r="Z198" s="15">
        <f>100-Y198/X198*100</f>
        <v>29.55942622950819</v>
      </c>
      <c r="AA198" s="12" t="s">
        <v>1088</v>
      </c>
      <c r="AB198" s="12" t="s">
        <v>1089</v>
      </c>
    </row>
    <row r="199" spans="1:28" customFormat="1" ht="31.5">
      <c r="A199" s="23">
        <v>197</v>
      </c>
      <c r="B199" s="23">
        <v>195</v>
      </c>
      <c r="C199" s="26" t="s">
        <v>199</v>
      </c>
      <c r="D199" s="3" t="s">
        <v>215</v>
      </c>
      <c r="E199" s="12" t="s">
        <v>1496</v>
      </c>
      <c r="F199" s="12" t="s">
        <v>12</v>
      </c>
      <c r="G199" s="12" t="s">
        <v>1113</v>
      </c>
      <c r="H199" s="12">
        <v>168.59</v>
      </c>
      <c r="I199" s="12">
        <v>143.30000000000001</v>
      </c>
      <c r="J199" s="15">
        <f t="shared" si="3"/>
        <v>15.000889732487096</v>
      </c>
      <c r="K199" s="12" t="s">
        <v>1068</v>
      </c>
      <c r="L199" s="12" t="s">
        <v>1069</v>
      </c>
      <c r="M199" s="12"/>
      <c r="N199" s="12"/>
      <c r="O199" s="12"/>
      <c r="P199" s="12"/>
      <c r="Q199" s="12"/>
      <c r="R199" s="15"/>
      <c r="S199" s="12"/>
      <c r="T199" s="12"/>
      <c r="U199" s="16"/>
      <c r="V199" s="16"/>
      <c r="W199" s="16"/>
      <c r="X199" s="16"/>
      <c r="Y199" s="16"/>
      <c r="Z199" s="16"/>
      <c r="AA199" s="16"/>
      <c r="AB199" s="16"/>
    </row>
    <row r="200" spans="1:28" customFormat="1" ht="31.5">
      <c r="A200" s="23">
        <v>198</v>
      </c>
      <c r="B200" s="23">
        <v>196</v>
      </c>
      <c r="C200" s="26" t="s">
        <v>12</v>
      </c>
      <c r="D200" s="3" t="s">
        <v>216</v>
      </c>
      <c r="E200" s="12" t="s">
        <v>1497</v>
      </c>
      <c r="F200" s="12" t="s">
        <v>12</v>
      </c>
      <c r="G200" s="12" t="s">
        <v>1102</v>
      </c>
      <c r="H200" s="12">
        <v>207.63</v>
      </c>
      <c r="I200" s="12">
        <v>176.49</v>
      </c>
      <c r="J200" s="15">
        <f t="shared" si="3"/>
        <v>14.99783268313827</v>
      </c>
      <c r="K200" s="12" t="s">
        <v>1068</v>
      </c>
      <c r="L200" s="12" t="s">
        <v>1069</v>
      </c>
      <c r="M200" s="12" t="s">
        <v>1498</v>
      </c>
      <c r="N200" s="12" t="s">
        <v>12</v>
      </c>
      <c r="O200" s="12" t="s">
        <v>1113</v>
      </c>
      <c r="P200" s="12">
        <v>289.51</v>
      </c>
      <c r="Q200" s="12">
        <v>245</v>
      </c>
      <c r="R200" s="15">
        <f>100-Q200/P200*100</f>
        <v>15.374253048253934</v>
      </c>
      <c r="S200" s="12" t="s">
        <v>1081</v>
      </c>
      <c r="T200" s="12" t="s">
        <v>1081</v>
      </c>
      <c r="U200" s="12" t="s">
        <v>1499</v>
      </c>
      <c r="V200" s="12" t="s">
        <v>12</v>
      </c>
      <c r="W200" s="12" t="s">
        <v>1102</v>
      </c>
      <c r="X200" s="12">
        <v>288.58</v>
      </c>
      <c r="Y200" s="12">
        <v>155.56</v>
      </c>
      <c r="Z200" s="15">
        <f>100-Y200/X200*100</f>
        <v>46.094670455333009</v>
      </c>
      <c r="AA200" s="12" t="s">
        <v>1110</v>
      </c>
      <c r="AB200" s="12" t="s">
        <v>1111</v>
      </c>
    </row>
    <row r="201" spans="1:28" customFormat="1" ht="47.25">
      <c r="A201" s="23">
        <v>199</v>
      </c>
      <c r="B201" s="23">
        <v>197</v>
      </c>
      <c r="C201" s="26" t="s">
        <v>12</v>
      </c>
      <c r="D201" s="3" t="s">
        <v>217</v>
      </c>
      <c r="E201" s="12" t="s">
        <v>1493</v>
      </c>
      <c r="F201" s="12" t="s">
        <v>12</v>
      </c>
      <c r="G201" s="12" t="s">
        <v>1102</v>
      </c>
      <c r="H201" s="12">
        <v>132.25</v>
      </c>
      <c r="I201" s="12">
        <v>47</v>
      </c>
      <c r="J201" s="15">
        <f t="shared" si="3"/>
        <v>64.461247637051031</v>
      </c>
      <c r="K201" s="12" t="s">
        <v>1072</v>
      </c>
      <c r="L201" s="12" t="s">
        <v>1072</v>
      </c>
      <c r="M201" s="12" t="s">
        <v>1494</v>
      </c>
      <c r="N201" s="12" t="s">
        <v>12</v>
      </c>
      <c r="O201" s="12" t="s">
        <v>1102</v>
      </c>
      <c r="P201" s="12">
        <v>126</v>
      </c>
      <c r="Q201" s="12">
        <f>20*1.89</f>
        <v>37.799999999999997</v>
      </c>
      <c r="R201" s="15">
        <f>100-Q201/P201*100</f>
        <v>70</v>
      </c>
      <c r="S201" s="12" t="s">
        <v>1474</v>
      </c>
      <c r="T201" s="12" t="s">
        <v>1474</v>
      </c>
      <c r="U201" s="12" t="s">
        <v>1495</v>
      </c>
      <c r="V201" s="12" t="s">
        <v>12</v>
      </c>
      <c r="W201" s="12" t="s">
        <v>1121</v>
      </c>
      <c r="X201" s="12">
        <v>103.5</v>
      </c>
      <c r="Y201" s="12">
        <v>60</v>
      </c>
      <c r="Z201" s="15">
        <f>100-Y201/X201*100</f>
        <v>42.028985507246375</v>
      </c>
      <c r="AA201" s="12" t="s">
        <v>1083</v>
      </c>
      <c r="AB201" s="12" t="s">
        <v>1069</v>
      </c>
    </row>
    <row r="202" spans="1:28" customFormat="1" ht="47.25">
      <c r="A202" s="23">
        <v>200</v>
      </c>
      <c r="B202" s="23">
        <v>198</v>
      </c>
      <c r="C202" s="26" t="s">
        <v>40</v>
      </c>
      <c r="D202" s="3" t="s">
        <v>218</v>
      </c>
      <c r="E202" s="12" t="s">
        <v>1491</v>
      </c>
      <c r="F202" s="12" t="s">
        <v>12</v>
      </c>
      <c r="G202" s="12" t="s">
        <v>1095</v>
      </c>
      <c r="H202" s="12">
        <v>450</v>
      </c>
      <c r="I202" s="12">
        <v>363.8</v>
      </c>
      <c r="J202" s="15">
        <f t="shared" si="3"/>
        <v>19.155555555555551</v>
      </c>
      <c r="K202" s="12" t="s">
        <v>1117</v>
      </c>
      <c r="L202" s="12" t="s">
        <v>1118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customFormat="1" ht="63">
      <c r="A203" s="23">
        <v>201</v>
      </c>
      <c r="B203" s="23">
        <v>199</v>
      </c>
      <c r="C203" s="26" t="s">
        <v>40</v>
      </c>
      <c r="D203" s="3" t="s">
        <v>219</v>
      </c>
      <c r="E203" s="12" t="s">
        <v>1492</v>
      </c>
      <c r="F203" s="12" t="s">
        <v>12</v>
      </c>
      <c r="G203" s="12" t="s">
        <v>1113</v>
      </c>
      <c r="H203" s="12">
        <v>150</v>
      </c>
      <c r="I203" s="12">
        <v>83.4</v>
      </c>
      <c r="J203" s="15">
        <f t="shared" si="3"/>
        <v>44.399999999999991</v>
      </c>
      <c r="K203" s="12" t="s">
        <v>1117</v>
      </c>
      <c r="L203" s="12" t="s">
        <v>1118</v>
      </c>
      <c r="M203" s="12" t="s">
        <v>2031</v>
      </c>
      <c r="N203" s="12" t="s">
        <v>12</v>
      </c>
      <c r="O203" s="12" t="s">
        <v>1102</v>
      </c>
      <c r="P203" s="12">
        <v>100</v>
      </c>
      <c r="Q203" s="12">
        <v>46</v>
      </c>
      <c r="R203" s="15">
        <f>100-Q203/P203*100</f>
        <v>54</v>
      </c>
      <c r="S203" s="12" t="s">
        <v>1074</v>
      </c>
      <c r="T203" s="12" t="s">
        <v>1074</v>
      </c>
      <c r="U203" s="16"/>
      <c r="V203" s="16"/>
      <c r="W203" s="16"/>
      <c r="X203" s="16"/>
      <c r="Y203" s="16"/>
      <c r="Z203" s="16"/>
      <c r="AA203" s="16"/>
      <c r="AB203" s="16"/>
    </row>
    <row r="204" spans="1:28" customFormat="1" ht="31.5">
      <c r="A204" s="23">
        <v>202</v>
      </c>
      <c r="B204" s="23">
        <v>200</v>
      </c>
      <c r="C204" s="26" t="s">
        <v>61</v>
      </c>
      <c r="D204" s="3" t="s">
        <v>220</v>
      </c>
      <c r="E204" s="12" t="s">
        <v>1490</v>
      </c>
      <c r="F204" s="12" t="s">
        <v>1287</v>
      </c>
      <c r="G204" s="12" t="s">
        <v>1143</v>
      </c>
      <c r="H204" s="12">
        <v>59</v>
      </c>
      <c r="I204" s="12">
        <v>41</v>
      </c>
      <c r="J204" s="15">
        <f t="shared" si="3"/>
        <v>30.508474576271183</v>
      </c>
      <c r="K204" s="12" t="s">
        <v>1482</v>
      </c>
      <c r="L204" s="12" t="s">
        <v>1178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customFormat="1" ht="31.5">
      <c r="A205" s="23">
        <v>203</v>
      </c>
      <c r="B205" s="23">
        <v>201</v>
      </c>
      <c r="C205" s="26" t="s">
        <v>12</v>
      </c>
      <c r="D205" s="3" t="s">
        <v>221</v>
      </c>
      <c r="E205" s="12" t="s">
        <v>1489</v>
      </c>
      <c r="F205" s="12" t="s">
        <v>12</v>
      </c>
      <c r="G205" s="12" t="s">
        <v>1095</v>
      </c>
      <c r="H205" s="12">
        <v>165.88</v>
      </c>
      <c r="I205" s="12">
        <v>120</v>
      </c>
      <c r="J205" s="15">
        <f t="shared" si="3"/>
        <v>27.65854834820351</v>
      </c>
      <c r="K205" s="12" t="s">
        <v>1482</v>
      </c>
      <c r="L205" s="12" t="s">
        <v>1178</v>
      </c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customFormat="1" ht="47.25">
      <c r="A206" s="23">
        <v>204</v>
      </c>
      <c r="B206" s="23">
        <v>202</v>
      </c>
      <c r="C206" s="26" t="s">
        <v>14</v>
      </c>
      <c r="D206" s="3" t="s">
        <v>222</v>
      </c>
      <c r="E206" s="12" t="s">
        <v>1488</v>
      </c>
      <c r="F206" s="12" t="s">
        <v>85</v>
      </c>
      <c r="G206" s="12" t="s">
        <v>1085</v>
      </c>
      <c r="H206" s="12">
        <v>112.55</v>
      </c>
      <c r="I206" s="12">
        <v>72</v>
      </c>
      <c r="J206" s="15">
        <f t="shared" si="3"/>
        <v>36.028431808085294</v>
      </c>
      <c r="K206" s="12" t="s">
        <v>1088</v>
      </c>
      <c r="L206" s="12" t="s">
        <v>1089</v>
      </c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customFormat="1" ht="31.5">
      <c r="A207" s="23">
        <v>205</v>
      </c>
      <c r="B207" s="23">
        <v>203</v>
      </c>
      <c r="C207" s="26" t="s">
        <v>5</v>
      </c>
      <c r="D207" s="3" t="s">
        <v>223</v>
      </c>
      <c r="E207" s="12" t="s">
        <v>1485</v>
      </c>
      <c r="F207" s="12" t="s">
        <v>5</v>
      </c>
      <c r="G207" s="12" t="s">
        <v>1105</v>
      </c>
      <c r="H207" s="12"/>
      <c r="I207" s="12"/>
      <c r="J207" s="15" t="e">
        <f t="shared" si="3"/>
        <v>#DIV/0!</v>
      </c>
      <c r="K207" s="12" t="s">
        <v>1068</v>
      </c>
      <c r="L207" s="12" t="s">
        <v>1069</v>
      </c>
      <c r="M207" s="12" t="s">
        <v>1486</v>
      </c>
      <c r="N207" s="12" t="s">
        <v>5</v>
      </c>
      <c r="O207" s="12" t="s">
        <v>1105</v>
      </c>
      <c r="P207" s="12">
        <v>35.1</v>
      </c>
      <c r="Q207" s="12">
        <v>25.97</v>
      </c>
      <c r="R207" s="15">
        <f>100-Q207/P207*100</f>
        <v>26.011396011396016</v>
      </c>
      <c r="S207" s="12" t="s">
        <v>1487</v>
      </c>
      <c r="T207" s="12" t="s">
        <v>1487</v>
      </c>
      <c r="U207" s="16"/>
      <c r="V207" s="16"/>
      <c r="W207" s="16"/>
      <c r="X207" s="16"/>
      <c r="Y207" s="16"/>
      <c r="Z207" s="16"/>
      <c r="AA207" s="16"/>
      <c r="AB207" s="16"/>
    </row>
    <row r="208" spans="1:28" customFormat="1" ht="31.5">
      <c r="A208" s="23">
        <v>206</v>
      </c>
      <c r="B208" s="23">
        <v>204</v>
      </c>
      <c r="C208" s="26" t="s">
        <v>12</v>
      </c>
      <c r="D208" s="3" t="s">
        <v>224</v>
      </c>
      <c r="E208" s="12" t="s">
        <v>1480</v>
      </c>
      <c r="F208" s="12" t="s">
        <v>12</v>
      </c>
      <c r="G208" s="12" t="s">
        <v>1481</v>
      </c>
      <c r="H208" s="12">
        <v>284.14</v>
      </c>
      <c r="I208" s="12">
        <v>190</v>
      </c>
      <c r="J208" s="15">
        <f t="shared" si="3"/>
        <v>33.131554867318926</v>
      </c>
      <c r="K208" s="12" t="s">
        <v>1482</v>
      </c>
      <c r="L208" s="12" t="s">
        <v>1178</v>
      </c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customFormat="1" ht="47.25">
      <c r="A209" s="23">
        <v>207</v>
      </c>
      <c r="B209" s="23">
        <v>205</v>
      </c>
      <c r="C209" s="26" t="s">
        <v>5</v>
      </c>
      <c r="D209" s="3" t="s">
        <v>225</v>
      </c>
      <c r="E209" s="12" t="s">
        <v>1483</v>
      </c>
      <c r="F209" s="12" t="s">
        <v>5</v>
      </c>
      <c r="G209" s="12" t="s">
        <v>1133</v>
      </c>
      <c r="H209" s="12">
        <v>71.36</v>
      </c>
      <c r="I209" s="12">
        <v>38</v>
      </c>
      <c r="J209" s="15">
        <f t="shared" si="3"/>
        <v>46.74887892376681</v>
      </c>
      <c r="K209" s="12" t="s">
        <v>1482</v>
      </c>
      <c r="L209" s="12" t="s">
        <v>1178</v>
      </c>
      <c r="M209" s="12" t="s">
        <v>1484</v>
      </c>
      <c r="N209" s="12" t="s">
        <v>5</v>
      </c>
      <c r="O209" s="12" t="s">
        <v>1105</v>
      </c>
      <c r="P209" s="12"/>
      <c r="Q209" s="12"/>
      <c r="R209" s="15" t="e">
        <f>100-Q209/P209*100</f>
        <v>#DIV/0!</v>
      </c>
      <c r="S209" s="12" t="s">
        <v>1068</v>
      </c>
      <c r="T209" s="12" t="s">
        <v>1069</v>
      </c>
      <c r="U209" s="16"/>
      <c r="V209" s="16"/>
      <c r="W209" s="16"/>
      <c r="X209" s="16"/>
      <c r="Y209" s="16"/>
      <c r="Z209" s="16"/>
      <c r="AA209" s="16"/>
      <c r="AB209" s="16"/>
    </row>
    <row r="210" spans="1:28" customFormat="1" ht="45">
      <c r="A210" s="23">
        <v>208</v>
      </c>
      <c r="B210" s="23">
        <v>206</v>
      </c>
      <c r="C210" s="26" t="s">
        <v>12</v>
      </c>
      <c r="D210" s="3" t="s">
        <v>226</v>
      </c>
      <c r="E210" s="16"/>
      <c r="F210" s="16"/>
      <c r="G210" s="16"/>
      <c r="H210" s="12"/>
      <c r="I210" s="12"/>
      <c r="J210" s="15" t="e">
        <f t="shared" si="3"/>
        <v>#DIV/0!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customFormat="1" ht="45">
      <c r="A211" s="23">
        <v>209</v>
      </c>
      <c r="B211" s="23">
        <v>207</v>
      </c>
      <c r="C211" s="26" t="s">
        <v>25</v>
      </c>
      <c r="D211" s="3" t="s">
        <v>227</v>
      </c>
      <c r="E211" s="16"/>
      <c r="F211" s="16"/>
      <c r="G211" s="16"/>
      <c r="H211" s="12"/>
      <c r="I211" s="12"/>
      <c r="J211" s="15" t="e">
        <f t="shared" si="3"/>
        <v>#DIV/0!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customFormat="1" ht="47.25">
      <c r="A212" s="23">
        <v>210</v>
      </c>
      <c r="B212" s="23">
        <v>208</v>
      </c>
      <c r="C212" s="26" t="s">
        <v>12</v>
      </c>
      <c r="D212" s="3" t="s">
        <v>228</v>
      </c>
      <c r="E212" s="12" t="s">
        <v>1476</v>
      </c>
      <c r="F212" s="12" t="s">
        <v>12</v>
      </c>
      <c r="G212" s="12" t="s">
        <v>1102</v>
      </c>
      <c r="H212" s="12">
        <v>391.01</v>
      </c>
      <c r="I212" s="12">
        <v>325.7</v>
      </c>
      <c r="J212" s="15">
        <f t="shared" si="3"/>
        <v>16.702897624101681</v>
      </c>
      <c r="K212" s="12" t="s">
        <v>1477</v>
      </c>
      <c r="L212" s="12" t="s">
        <v>1111</v>
      </c>
      <c r="M212" s="12" t="s">
        <v>1478</v>
      </c>
      <c r="N212" s="12" t="s">
        <v>12</v>
      </c>
      <c r="O212" s="12" t="s">
        <v>1102</v>
      </c>
      <c r="P212" s="12">
        <v>235.64</v>
      </c>
      <c r="Q212" s="12">
        <v>117.15</v>
      </c>
      <c r="R212" s="15">
        <f>100-Q212/P212*100</f>
        <v>50.284332031913081</v>
      </c>
      <c r="S212" s="12" t="s">
        <v>1283</v>
      </c>
      <c r="T212" s="12" t="s">
        <v>1283</v>
      </c>
      <c r="U212" s="12" t="s">
        <v>1479</v>
      </c>
      <c r="V212" s="12" t="s">
        <v>12</v>
      </c>
      <c r="W212" s="12" t="s">
        <v>1102</v>
      </c>
      <c r="X212" s="12">
        <v>270.99</v>
      </c>
      <c r="Y212" s="12">
        <v>91</v>
      </c>
      <c r="Z212" s="15">
        <f>100-Y212/X212*100</f>
        <v>66.419425071035832</v>
      </c>
      <c r="AA212" s="12" t="s">
        <v>1068</v>
      </c>
      <c r="AB212" s="12" t="s">
        <v>1069</v>
      </c>
    </row>
    <row r="213" spans="1:28" customFormat="1" ht="45">
      <c r="A213" s="23">
        <v>211</v>
      </c>
      <c r="B213" s="23">
        <v>209</v>
      </c>
      <c r="C213" s="26" t="s">
        <v>12</v>
      </c>
      <c r="D213" s="3" t="s">
        <v>229</v>
      </c>
      <c r="E213" s="16"/>
      <c r="F213" s="16"/>
      <c r="G213" s="16"/>
      <c r="H213" s="12"/>
      <c r="I213" s="12"/>
      <c r="J213" s="15" t="e">
        <f t="shared" si="3"/>
        <v>#DIV/0!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customFormat="1" ht="47.25">
      <c r="A214" s="23">
        <v>212</v>
      </c>
      <c r="B214" s="23">
        <v>210</v>
      </c>
      <c r="C214" s="26" t="s">
        <v>12</v>
      </c>
      <c r="D214" s="3" t="s">
        <v>230</v>
      </c>
      <c r="E214" s="12" t="s">
        <v>1471</v>
      </c>
      <c r="F214" s="12" t="s">
        <v>7</v>
      </c>
      <c r="G214" s="12" t="s">
        <v>1102</v>
      </c>
      <c r="H214" s="12">
        <v>188</v>
      </c>
      <c r="I214" s="12">
        <v>143.82</v>
      </c>
      <c r="J214" s="15">
        <f t="shared" si="3"/>
        <v>23.5</v>
      </c>
      <c r="K214" s="12" t="s">
        <v>1472</v>
      </c>
      <c r="L214" s="12" t="s">
        <v>1111</v>
      </c>
      <c r="M214" s="12" t="s">
        <v>1473</v>
      </c>
      <c r="N214" s="12" t="s">
        <v>12</v>
      </c>
      <c r="O214" s="12" t="s">
        <v>1121</v>
      </c>
      <c r="P214" s="12">
        <v>107</v>
      </c>
      <c r="Q214" s="12">
        <v>27</v>
      </c>
      <c r="R214" s="15">
        <f>100-Q214/P214*100</f>
        <v>74.766355140186917</v>
      </c>
      <c r="S214" s="12" t="s">
        <v>1474</v>
      </c>
      <c r="T214" s="12" t="s">
        <v>1474</v>
      </c>
      <c r="U214" s="12" t="s">
        <v>1475</v>
      </c>
      <c r="V214" s="12" t="s">
        <v>12</v>
      </c>
      <c r="W214" s="12" t="s">
        <v>1102</v>
      </c>
      <c r="X214" s="12">
        <v>190.9</v>
      </c>
      <c r="Y214" s="12">
        <v>70</v>
      </c>
      <c r="Z214" s="15">
        <f>100-Y214/X214*100</f>
        <v>63.331587218438976</v>
      </c>
      <c r="AA214" s="12" t="s">
        <v>1083</v>
      </c>
      <c r="AB214" s="12" t="s">
        <v>1069</v>
      </c>
    </row>
    <row r="215" spans="1:28" customFormat="1" ht="47.25">
      <c r="A215" s="23">
        <v>213</v>
      </c>
      <c r="B215" s="23">
        <v>211</v>
      </c>
      <c r="C215" s="26" t="s">
        <v>12</v>
      </c>
      <c r="D215" s="3" t="s">
        <v>231</v>
      </c>
      <c r="E215" s="12" t="s">
        <v>1468</v>
      </c>
      <c r="F215" s="12" t="s">
        <v>7</v>
      </c>
      <c r="G215" s="12" t="s">
        <v>1121</v>
      </c>
      <c r="H215" s="12">
        <v>93.5</v>
      </c>
      <c r="I215" s="12">
        <v>35</v>
      </c>
      <c r="J215" s="15">
        <f t="shared" si="3"/>
        <v>62.566844919786099</v>
      </c>
      <c r="K215" s="12" t="s">
        <v>1438</v>
      </c>
      <c r="L215" s="12" t="s">
        <v>1079</v>
      </c>
      <c r="M215" s="12" t="s">
        <v>1469</v>
      </c>
      <c r="N215" s="12" t="s">
        <v>12</v>
      </c>
      <c r="O215" s="12" t="s">
        <v>1121</v>
      </c>
      <c r="P215" s="12">
        <v>111.76</v>
      </c>
      <c r="Q215" s="12">
        <v>63.65</v>
      </c>
      <c r="R215" s="15">
        <f>100-Q215/P215*100</f>
        <v>43.04760200429493</v>
      </c>
      <c r="S215" s="12" t="s">
        <v>1117</v>
      </c>
      <c r="T215" s="12" t="s">
        <v>1118</v>
      </c>
      <c r="U215" s="12" t="s">
        <v>1470</v>
      </c>
      <c r="V215" s="12" t="s">
        <v>12</v>
      </c>
      <c r="W215" s="12" t="s">
        <v>1121</v>
      </c>
      <c r="X215" s="12">
        <v>102.46</v>
      </c>
      <c r="Y215" s="12">
        <v>27.5</v>
      </c>
      <c r="Z215" s="15">
        <f>100-Y215/X215*100</f>
        <v>73.160257661526444</v>
      </c>
      <c r="AA215" s="12" t="s">
        <v>1131</v>
      </c>
      <c r="AB215" s="12" t="s">
        <v>1131</v>
      </c>
    </row>
    <row r="216" spans="1:28" customFormat="1" ht="15.75">
      <c r="A216" s="23">
        <v>214</v>
      </c>
      <c r="B216" s="23">
        <v>212</v>
      </c>
      <c r="C216" s="26" t="s">
        <v>12</v>
      </c>
      <c r="D216" s="3" t="s">
        <v>232</v>
      </c>
      <c r="E216" s="16"/>
      <c r="F216" s="16"/>
      <c r="G216" s="16"/>
      <c r="H216" s="12"/>
      <c r="I216" s="12"/>
      <c r="J216" s="15" t="e">
        <f t="shared" si="3"/>
        <v>#DIV/0!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customFormat="1" ht="47.25">
      <c r="A217" s="23">
        <v>215</v>
      </c>
      <c r="B217" s="23">
        <v>213</v>
      </c>
      <c r="C217" s="26" t="s">
        <v>11</v>
      </c>
      <c r="D217" s="3" t="s">
        <v>233</v>
      </c>
      <c r="E217" s="12" t="s">
        <v>1465</v>
      </c>
      <c r="F217" s="12" t="s">
        <v>85</v>
      </c>
      <c r="G217" s="12" t="s">
        <v>1383</v>
      </c>
      <c r="H217" s="12">
        <v>200</v>
      </c>
      <c r="I217" s="12">
        <v>84</v>
      </c>
      <c r="J217" s="15">
        <f t="shared" si="3"/>
        <v>58</v>
      </c>
      <c r="K217" s="12" t="s">
        <v>1078</v>
      </c>
      <c r="L217" s="12" t="s">
        <v>1079</v>
      </c>
      <c r="M217" s="12" t="s">
        <v>1466</v>
      </c>
      <c r="N217" s="12" t="s">
        <v>85</v>
      </c>
      <c r="O217" s="12" t="s">
        <v>1383</v>
      </c>
      <c r="P217" s="12">
        <f>22.21*5</f>
        <v>111.05000000000001</v>
      </c>
      <c r="Q217" s="12">
        <v>96</v>
      </c>
      <c r="R217" s="15">
        <f>100-Q217/P217*100</f>
        <v>13.552453849617294</v>
      </c>
      <c r="S217" s="12" t="s">
        <v>1074</v>
      </c>
      <c r="T217" s="12" t="s">
        <v>1074</v>
      </c>
      <c r="U217" s="12" t="s">
        <v>1467</v>
      </c>
      <c r="V217" s="12" t="s">
        <v>85</v>
      </c>
      <c r="W217" s="12" t="s">
        <v>1383</v>
      </c>
      <c r="X217" s="12">
        <v>175</v>
      </c>
      <c r="Y217" s="12">
        <v>95</v>
      </c>
      <c r="Z217" s="15">
        <f>100-Y217/X217*100</f>
        <v>45.714285714285715</v>
      </c>
      <c r="AA217" s="12" t="s">
        <v>1088</v>
      </c>
      <c r="AB217" s="12" t="s">
        <v>1089</v>
      </c>
    </row>
    <row r="218" spans="1:28" customFormat="1" ht="31.5">
      <c r="A218" s="23">
        <v>216</v>
      </c>
      <c r="B218" s="23">
        <v>214</v>
      </c>
      <c r="C218" s="26" t="s">
        <v>234</v>
      </c>
      <c r="D218" s="3" t="s">
        <v>235</v>
      </c>
      <c r="E218" s="12" t="s">
        <v>1463</v>
      </c>
      <c r="F218" s="12" t="s">
        <v>7</v>
      </c>
      <c r="G218" s="12" t="s">
        <v>1121</v>
      </c>
      <c r="H218" s="12">
        <v>136</v>
      </c>
      <c r="I218" s="12">
        <v>85.47</v>
      </c>
      <c r="J218" s="15">
        <f t="shared" si="3"/>
        <v>37.154411764705884</v>
      </c>
      <c r="K218" s="12" t="s">
        <v>1137</v>
      </c>
      <c r="L218" s="12" t="s">
        <v>1137</v>
      </c>
      <c r="M218" s="12" t="s">
        <v>1464</v>
      </c>
      <c r="N218" s="12" t="s">
        <v>7</v>
      </c>
      <c r="O218" s="12" t="s">
        <v>1121</v>
      </c>
      <c r="P218" s="12">
        <v>148.1</v>
      </c>
      <c r="Q218" s="12">
        <v>51.9</v>
      </c>
      <c r="R218" s="15">
        <f>100-Q218/P218*100</f>
        <v>64.956110735989199</v>
      </c>
      <c r="S218" s="12" t="s">
        <v>1074</v>
      </c>
      <c r="T218" s="12" t="s">
        <v>1074</v>
      </c>
      <c r="U218" s="16"/>
      <c r="V218" s="16"/>
      <c r="W218" s="16"/>
      <c r="X218" s="16"/>
      <c r="Y218" s="16"/>
      <c r="Z218" s="16"/>
      <c r="AA218" s="16"/>
      <c r="AB218" s="16"/>
    </row>
    <row r="219" spans="1:28" customFormat="1" ht="45">
      <c r="A219" s="23">
        <v>217</v>
      </c>
      <c r="B219" s="23">
        <v>215</v>
      </c>
      <c r="C219" s="26" t="s">
        <v>12</v>
      </c>
      <c r="D219" s="3" t="s">
        <v>236</v>
      </c>
      <c r="E219" s="12" t="s">
        <v>1462</v>
      </c>
      <c r="F219" s="12" t="s">
        <v>12</v>
      </c>
      <c r="G219" s="12" t="s">
        <v>1102</v>
      </c>
      <c r="H219" s="12">
        <v>190.87</v>
      </c>
      <c r="I219" s="12">
        <v>142.77000000000001</v>
      </c>
      <c r="J219" s="15">
        <f t="shared" si="3"/>
        <v>25.200398176769525</v>
      </c>
      <c r="K219" s="12" t="s">
        <v>1117</v>
      </c>
      <c r="L219" s="12" t="s">
        <v>1118</v>
      </c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customFormat="1" ht="28.5">
      <c r="A220" s="23">
        <v>218</v>
      </c>
      <c r="B220" s="23">
        <v>216</v>
      </c>
      <c r="C220" s="26"/>
      <c r="D220" s="4" t="s">
        <v>237</v>
      </c>
      <c r="E220" s="16"/>
      <c r="F220" s="16"/>
      <c r="G220" s="16"/>
      <c r="H220" s="12"/>
      <c r="I220" s="12"/>
      <c r="J220" s="15" t="e">
        <f t="shared" si="3"/>
        <v>#DIV/0!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customFormat="1" ht="30">
      <c r="A221" s="23">
        <v>219</v>
      </c>
      <c r="B221" s="23">
        <v>217</v>
      </c>
      <c r="C221" s="26" t="s">
        <v>5</v>
      </c>
      <c r="D221" s="3" t="s">
        <v>238</v>
      </c>
      <c r="E221" s="16"/>
      <c r="F221" s="16"/>
      <c r="G221" s="16"/>
      <c r="H221" s="12"/>
      <c r="I221" s="12"/>
      <c r="J221" s="15" t="e">
        <f t="shared" si="3"/>
        <v>#DIV/0!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customFormat="1" ht="31.5">
      <c r="A222" s="23">
        <v>220</v>
      </c>
      <c r="B222" s="23">
        <v>218</v>
      </c>
      <c r="C222" s="26" t="s">
        <v>12</v>
      </c>
      <c r="D222" s="3" t="s">
        <v>239</v>
      </c>
      <c r="E222" s="12" t="s">
        <v>1516</v>
      </c>
      <c r="F222" s="12" t="s">
        <v>12</v>
      </c>
      <c r="G222" s="12" t="s">
        <v>1162</v>
      </c>
      <c r="H222" s="12">
        <v>229.21</v>
      </c>
      <c r="I222" s="12">
        <v>194.83</v>
      </c>
      <c r="J222" s="15">
        <f t="shared" si="3"/>
        <v>14.999345578290644</v>
      </c>
      <c r="K222" s="12" t="s">
        <v>1452</v>
      </c>
      <c r="L222" s="12" t="s">
        <v>1178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customFormat="1" ht="15.75">
      <c r="A223" s="23">
        <v>221</v>
      </c>
      <c r="B223" s="23">
        <v>219</v>
      </c>
      <c r="C223" s="26" t="s">
        <v>12</v>
      </c>
      <c r="D223" s="3" t="s">
        <v>240</v>
      </c>
      <c r="E223" s="16"/>
      <c r="F223" s="16"/>
      <c r="G223" s="16"/>
      <c r="H223" s="12"/>
      <c r="I223" s="12"/>
      <c r="J223" s="15" t="e">
        <f t="shared" si="3"/>
        <v>#DIV/0!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customFormat="1" ht="30">
      <c r="A224" s="23">
        <v>222</v>
      </c>
      <c r="B224" s="23">
        <v>220</v>
      </c>
      <c r="C224" s="26" t="s">
        <v>12</v>
      </c>
      <c r="D224" s="3" t="s">
        <v>241</v>
      </c>
      <c r="E224" s="16"/>
      <c r="F224" s="16"/>
      <c r="G224" s="16"/>
      <c r="H224" s="12"/>
      <c r="I224" s="12"/>
      <c r="J224" s="15" t="e">
        <f t="shared" si="3"/>
        <v>#DIV/0!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customFormat="1" ht="25.5">
      <c r="A225" s="23">
        <v>223</v>
      </c>
      <c r="B225" s="23">
        <v>221</v>
      </c>
      <c r="C225" s="26" t="s">
        <v>61</v>
      </c>
      <c r="D225" s="3" t="s">
        <v>242</v>
      </c>
      <c r="E225" s="16"/>
      <c r="F225" s="16"/>
      <c r="G225" s="16"/>
      <c r="H225" s="12"/>
      <c r="I225" s="12"/>
      <c r="J225" s="15" t="e">
        <f t="shared" si="3"/>
        <v>#DIV/0!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customFormat="1" ht="30">
      <c r="A226" s="23">
        <v>224</v>
      </c>
      <c r="B226" s="23">
        <v>222</v>
      </c>
      <c r="C226" s="26" t="s">
        <v>12</v>
      </c>
      <c r="D226" s="3" t="s">
        <v>243</v>
      </c>
      <c r="E226" s="16"/>
      <c r="F226" s="16"/>
      <c r="G226" s="16"/>
      <c r="H226" s="12"/>
      <c r="I226" s="12"/>
      <c r="J226" s="15" t="e">
        <f t="shared" si="3"/>
        <v>#DIV/0!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customFormat="1" ht="30">
      <c r="A227" s="23">
        <v>225</v>
      </c>
      <c r="B227" s="23">
        <v>223</v>
      </c>
      <c r="C227" s="26" t="s">
        <v>12</v>
      </c>
      <c r="D227" s="3" t="s">
        <v>244</v>
      </c>
      <c r="E227" s="16"/>
      <c r="F227" s="16"/>
      <c r="G227" s="16"/>
      <c r="H227" s="12"/>
      <c r="I227" s="12"/>
      <c r="J227" s="15" t="e">
        <f t="shared" si="3"/>
        <v>#DIV/0!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customFormat="1" ht="31.5">
      <c r="A228" s="23">
        <v>226</v>
      </c>
      <c r="B228" s="23">
        <v>224</v>
      </c>
      <c r="C228" s="26" t="s">
        <v>234</v>
      </c>
      <c r="D228" s="3" t="s">
        <v>245</v>
      </c>
      <c r="E228" s="12" t="s">
        <v>1517</v>
      </c>
      <c r="F228" s="12" t="s">
        <v>7</v>
      </c>
      <c r="G228" s="12" t="s">
        <v>1121</v>
      </c>
      <c r="H228" s="12">
        <v>170</v>
      </c>
      <c r="I228" s="12">
        <v>86</v>
      </c>
      <c r="J228" s="15">
        <f t="shared" si="3"/>
        <v>49.411764705882355</v>
      </c>
      <c r="K228" s="12" t="s">
        <v>1081</v>
      </c>
      <c r="L228" s="12" t="s">
        <v>1081</v>
      </c>
      <c r="M228" s="12" t="s">
        <v>1518</v>
      </c>
      <c r="N228" s="12" t="s">
        <v>7</v>
      </c>
      <c r="O228" s="12" t="s">
        <v>1121</v>
      </c>
      <c r="P228" s="12">
        <v>300</v>
      </c>
      <c r="Q228" s="12">
        <v>96.9</v>
      </c>
      <c r="R228" s="15">
        <f>100-Q228/P228*100</f>
        <v>67.699999999999989</v>
      </c>
      <c r="S228" s="12" t="s">
        <v>1277</v>
      </c>
      <c r="T228" s="12" t="s">
        <v>1278</v>
      </c>
      <c r="U228" s="12" t="s">
        <v>1519</v>
      </c>
      <c r="V228" s="12" t="s">
        <v>7</v>
      </c>
      <c r="W228" s="12" t="s">
        <v>1121</v>
      </c>
      <c r="X228" s="12">
        <v>195</v>
      </c>
      <c r="Y228" s="12">
        <v>90</v>
      </c>
      <c r="Z228" s="15">
        <f>100-Y228/X228*100</f>
        <v>53.846153846153847</v>
      </c>
      <c r="AA228" s="12" t="s">
        <v>1114</v>
      </c>
      <c r="AB228" s="12" t="s">
        <v>1111</v>
      </c>
    </row>
    <row r="229" spans="1:28" customFormat="1" ht="15.75">
      <c r="A229" s="23">
        <v>227</v>
      </c>
      <c r="B229" s="23">
        <v>225</v>
      </c>
      <c r="C229" s="26" t="s">
        <v>234</v>
      </c>
      <c r="D229" s="3" t="s">
        <v>246</v>
      </c>
      <c r="E229" s="16"/>
      <c r="F229" s="16"/>
      <c r="G229" s="16"/>
      <c r="H229" s="12"/>
      <c r="I229" s="12"/>
      <c r="J229" s="15" t="e">
        <f t="shared" si="3"/>
        <v>#DIV/0!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customFormat="1" ht="30">
      <c r="A230" s="23">
        <v>228</v>
      </c>
      <c r="B230" s="23">
        <v>226</v>
      </c>
      <c r="C230" s="26" t="s">
        <v>12</v>
      </c>
      <c r="D230" s="3" t="s">
        <v>247</v>
      </c>
      <c r="E230" s="16"/>
      <c r="F230" s="16"/>
      <c r="G230" s="16"/>
      <c r="H230" s="12"/>
      <c r="I230" s="12"/>
      <c r="J230" s="15" t="e">
        <f t="shared" si="3"/>
        <v>#DIV/0!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customFormat="1" ht="15.75">
      <c r="A231" s="23">
        <v>229</v>
      </c>
      <c r="B231" s="23">
        <v>227</v>
      </c>
      <c r="C231" s="26" t="s">
        <v>11</v>
      </c>
      <c r="D231" s="6" t="s">
        <v>248</v>
      </c>
      <c r="E231" s="16"/>
      <c r="F231" s="16"/>
      <c r="G231" s="16"/>
      <c r="H231" s="12"/>
      <c r="I231" s="12"/>
      <c r="J231" s="15" t="e">
        <f t="shared" si="3"/>
        <v>#DIV/0!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customFormat="1" ht="30">
      <c r="A232" s="23">
        <v>230</v>
      </c>
      <c r="B232" s="23">
        <v>228</v>
      </c>
      <c r="C232" s="26" t="s">
        <v>11</v>
      </c>
      <c r="D232" s="6" t="s">
        <v>249</v>
      </c>
      <c r="E232" s="16"/>
      <c r="F232" s="16"/>
      <c r="G232" s="16"/>
      <c r="H232" s="12"/>
      <c r="I232" s="12"/>
      <c r="J232" s="15" t="e">
        <f t="shared" si="3"/>
        <v>#DIV/0!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customFormat="1" ht="15.75">
      <c r="A233" s="23">
        <v>231</v>
      </c>
      <c r="B233" s="23">
        <v>229</v>
      </c>
      <c r="C233" s="26" t="s">
        <v>12</v>
      </c>
      <c r="D233" s="6" t="s">
        <v>250</v>
      </c>
      <c r="E233" s="16"/>
      <c r="F233" s="16"/>
      <c r="G233" s="16"/>
      <c r="H233" s="12"/>
      <c r="I233" s="12"/>
      <c r="J233" s="15" t="e">
        <f t="shared" si="3"/>
        <v>#DIV/0!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customFormat="1" ht="31.5">
      <c r="A234" s="23">
        <v>232</v>
      </c>
      <c r="B234" s="23">
        <v>230</v>
      </c>
      <c r="C234" s="26" t="s">
        <v>12</v>
      </c>
      <c r="D234" s="6" t="s">
        <v>251</v>
      </c>
      <c r="E234" s="12" t="s">
        <v>2028</v>
      </c>
      <c r="F234" s="12" t="s">
        <v>12</v>
      </c>
      <c r="G234" s="12" t="s">
        <v>1121</v>
      </c>
      <c r="H234" s="12">
        <v>220</v>
      </c>
      <c r="I234" s="12">
        <v>89</v>
      </c>
      <c r="J234" s="15">
        <f>100-I234/H234*100</f>
        <v>59.545454545454547</v>
      </c>
      <c r="K234" s="12" t="s">
        <v>1081</v>
      </c>
      <c r="L234" s="12" t="s">
        <v>1081</v>
      </c>
      <c r="M234" s="12" t="s">
        <v>2029</v>
      </c>
      <c r="N234" s="12" t="s">
        <v>12</v>
      </c>
      <c r="O234" s="12" t="s">
        <v>1102</v>
      </c>
      <c r="P234" s="12">
        <v>610</v>
      </c>
      <c r="Q234" s="12">
        <v>279.99</v>
      </c>
      <c r="R234" s="15">
        <f>100-Q234/P234*100</f>
        <v>54.1</v>
      </c>
      <c r="S234" s="12" t="s">
        <v>1277</v>
      </c>
      <c r="T234" s="12" t="s">
        <v>1278</v>
      </c>
      <c r="U234" s="12"/>
      <c r="V234" s="12"/>
      <c r="W234" s="12"/>
      <c r="X234" s="12"/>
      <c r="Y234" s="12"/>
      <c r="Z234" s="15"/>
      <c r="AA234" s="12"/>
      <c r="AB234" s="12"/>
    </row>
    <row r="235" spans="1:28" customFormat="1" ht="15.75">
      <c r="A235" s="23">
        <v>233</v>
      </c>
      <c r="B235" s="23">
        <v>231</v>
      </c>
      <c r="C235" s="26" t="s">
        <v>11</v>
      </c>
      <c r="D235" s="6" t="s">
        <v>252</v>
      </c>
      <c r="E235" s="16"/>
      <c r="F235" s="16"/>
      <c r="G235" s="16"/>
      <c r="H235" s="12"/>
      <c r="I235" s="12"/>
      <c r="J235" s="15" t="e">
        <f t="shared" si="3"/>
        <v>#DIV/0!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customFormat="1" ht="31.5">
      <c r="A236" s="23">
        <v>234</v>
      </c>
      <c r="B236" s="23">
        <v>232</v>
      </c>
      <c r="C236" s="26" t="s">
        <v>12</v>
      </c>
      <c r="D236" s="6" t="s">
        <v>253</v>
      </c>
      <c r="E236" s="12" t="s">
        <v>1520</v>
      </c>
      <c r="F236" s="12" t="s">
        <v>12</v>
      </c>
      <c r="G236" s="12" t="s">
        <v>1121</v>
      </c>
      <c r="H236" s="12">
        <v>285</v>
      </c>
      <c r="I236" s="12">
        <v>96.9</v>
      </c>
      <c r="J236" s="15">
        <f t="shared" si="3"/>
        <v>66</v>
      </c>
      <c r="K236" s="12" t="s">
        <v>1277</v>
      </c>
      <c r="L236" s="12" t="s">
        <v>1278</v>
      </c>
      <c r="M236" s="12" t="s">
        <v>1523</v>
      </c>
      <c r="N236" s="12" t="s">
        <v>12</v>
      </c>
      <c r="O236" s="12" t="s">
        <v>1113</v>
      </c>
      <c r="P236" s="12">
        <v>789.36</v>
      </c>
      <c r="Q236" s="12">
        <v>264</v>
      </c>
      <c r="R236" s="15">
        <f>100-Q236/P236*100</f>
        <v>66.555183946488285</v>
      </c>
      <c r="S236" s="12" t="s">
        <v>1072</v>
      </c>
      <c r="T236" s="12" t="s">
        <v>1072</v>
      </c>
      <c r="U236" s="12" t="s">
        <v>1526</v>
      </c>
      <c r="V236" s="12" t="s">
        <v>12</v>
      </c>
      <c r="W236" s="12" t="s">
        <v>1121</v>
      </c>
      <c r="X236" s="12">
        <v>235</v>
      </c>
      <c r="Y236" s="12">
        <v>199.75</v>
      </c>
      <c r="Z236" s="15">
        <f>100-Y236/X236*100</f>
        <v>15</v>
      </c>
      <c r="AA236" s="12" t="s">
        <v>1078</v>
      </c>
      <c r="AB236" s="12" t="s">
        <v>1079</v>
      </c>
    </row>
    <row r="237" spans="1:28" customFormat="1" ht="31.5">
      <c r="A237" s="23">
        <v>235</v>
      </c>
      <c r="B237" s="23">
        <v>233</v>
      </c>
      <c r="C237" s="26" t="s">
        <v>12</v>
      </c>
      <c r="D237" s="6" t="s">
        <v>254</v>
      </c>
      <c r="E237" s="12" t="s">
        <v>1521</v>
      </c>
      <c r="F237" s="12" t="s">
        <v>12</v>
      </c>
      <c r="G237" s="12" t="s">
        <v>1121</v>
      </c>
      <c r="H237" s="12">
        <v>475</v>
      </c>
      <c r="I237" s="12">
        <v>161.5</v>
      </c>
      <c r="J237" s="15">
        <f t="shared" si="3"/>
        <v>66</v>
      </c>
      <c r="K237" s="12" t="s">
        <v>1277</v>
      </c>
      <c r="L237" s="12" t="s">
        <v>1278</v>
      </c>
      <c r="M237" s="12" t="s">
        <v>1524</v>
      </c>
      <c r="N237" s="12" t="s">
        <v>12</v>
      </c>
      <c r="O237" s="12" t="s">
        <v>1113</v>
      </c>
      <c r="P237" s="12">
        <v>1417.25</v>
      </c>
      <c r="Q237" s="12">
        <v>475.5</v>
      </c>
      <c r="R237" s="15">
        <f>100-Q237/P237*100</f>
        <v>66.449109190333388</v>
      </c>
      <c r="S237" s="12" t="s">
        <v>1072</v>
      </c>
      <c r="T237" s="12" t="s">
        <v>1072</v>
      </c>
      <c r="U237" s="12" t="s">
        <v>1527</v>
      </c>
      <c r="V237" s="12" t="s">
        <v>12</v>
      </c>
      <c r="W237" s="12" t="s">
        <v>1121</v>
      </c>
      <c r="X237" s="12">
        <v>400</v>
      </c>
      <c r="Y237" s="12">
        <v>260</v>
      </c>
      <c r="Z237" s="15">
        <f>100-Y237/X237*100</f>
        <v>35</v>
      </c>
      <c r="AA237" s="12" t="s">
        <v>1078</v>
      </c>
      <c r="AB237" s="12" t="s">
        <v>1079</v>
      </c>
    </row>
    <row r="238" spans="1:28" customFormat="1" ht="47.25">
      <c r="A238" s="23">
        <v>236</v>
      </c>
      <c r="B238" s="23">
        <v>234</v>
      </c>
      <c r="C238" s="26" t="s">
        <v>25</v>
      </c>
      <c r="D238" s="6" t="s">
        <v>255</v>
      </c>
      <c r="E238" s="12" t="s">
        <v>1522</v>
      </c>
      <c r="F238" s="12" t="s">
        <v>1304</v>
      </c>
      <c r="G238" s="12" t="s">
        <v>1143</v>
      </c>
      <c r="H238" s="12">
        <v>238</v>
      </c>
      <c r="I238" s="12">
        <v>121.38</v>
      </c>
      <c r="J238" s="15">
        <f t="shared" si="3"/>
        <v>49</v>
      </c>
      <c r="K238" s="12" t="s">
        <v>1277</v>
      </c>
      <c r="L238" s="12" t="s">
        <v>1278</v>
      </c>
      <c r="M238" s="12" t="s">
        <v>1525</v>
      </c>
      <c r="N238" s="12" t="s">
        <v>1304</v>
      </c>
      <c r="O238" s="12" t="s">
        <v>1085</v>
      </c>
      <c r="P238" s="12">
        <v>414</v>
      </c>
      <c r="Q238" s="12">
        <v>200</v>
      </c>
      <c r="R238" s="15">
        <f>100-Q238/P238*100</f>
        <v>51.690821256038646</v>
      </c>
      <c r="S238" s="12" t="s">
        <v>1072</v>
      </c>
      <c r="T238" s="12" t="s">
        <v>1072</v>
      </c>
      <c r="U238" s="12" t="s">
        <v>1528</v>
      </c>
      <c r="V238" s="12" t="s">
        <v>1155</v>
      </c>
      <c r="W238" s="12" t="s">
        <v>1529</v>
      </c>
      <c r="X238" s="12">
        <v>208</v>
      </c>
      <c r="Y238" s="12">
        <v>99</v>
      </c>
      <c r="Z238" s="15">
        <f>100-Y238/X238*100</f>
        <v>52.403846153846153</v>
      </c>
      <c r="AA238" s="12" t="s">
        <v>1081</v>
      </c>
      <c r="AB238" s="12" t="s">
        <v>1081</v>
      </c>
    </row>
    <row r="239" spans="1:28" customFormat="1" ht="15.75">
      <c r="A239" s="23">
        <v>237</v>
      </c>
      <c r="B239" s="23">
        <v>235</v>
      </c>
      <c r="C239" s="26" t="s">
        <v>12</v>
      </c>
      <c r="D239" s="6" t="s">
        <v>256</v>
      </c>
      <c r="E239" s="16"/>
      <c r="F239" s="16"/>
      <c r="G239" s="16"/>
      <c r="H239" s="12"/>
      <c r="I239" s="12"/>
      <c r="J239" s="15" t="e">
        <f t="shared" si="3"/>
        <v>#DIV/0!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customFormat="1" ht="15.75">
      <c r="A240" s="23">
        <v>238</v>
      </c>
      <c r="B240" s="23">
        <v>236</v>
      </c>
      <c r="C240" s="26" t="s">
        <v>12</v>
      </c>
      <c r="D240" s="6" t="s">
        <v>257</v>
      </c>
      <c r="E240" s="16"/>
      <c r="F240" s="16"/>
      <c r="G240" s="16"/>
      <c r="H240" s="12"/>
      <c r="I240" s="12"/>
      <c r="J240" s="15" t="e">
        <f t="shared" si="3"/>
        <v>#DIV/0!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customFormat="1" ht="45">
      <c r="A241" s="23">
        <v>239</v>
      </c>
      <c r="B241" s="23">
        <v>237</v>
      </c>
      <c r="C241" s="26" t="s">
        <v>5</v>
      </c>
      <c r="D241" s="3" t="s">
        <v>258</v>
      </c>
      <c r="E241" s="12"/>
      <c r="F241" s="12"/>
      <c r="G241" s="12"/>
      <c r="H241" s="12"/>
      <c r="I241" s="12"/>
      <c r="J241" s="15"/>
      <c r="K241" s="12"/>
      <c r="L241" s="12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customFormat="1" ht="15.75">
      <c r="A242" s="23">
        <v>240</v>
      </c>
      <c r="B242" s="23">
        <v>238</v>
      </c>
      <c r="C242" s="26" t="s">
        <v>11</v>
      </c>
      <c r="D242" s="3" t="s">
        <v>259</v>
      </c>
      <c r="E242" s="16"/>
      <c r="F242" s="16"/>
      <c r="G242" s="16"/>
      <c r="H242" s="12"/>
      <c r="I242" s="12"/>
      <c r="J242" s="15" t="e">
        <f t="shared" si="3"/>
        <v>#DIV/0!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customFormat="1" ht="15.75">
      <c r="A243" s="23">
        <v>241</v>
      </c>
      <c r="B243" s="23">
        <v>239</v>
      </c>
      <c r="C243" s="26" t="s">
        <v>11</v>
      </c>
      <c r="D243" s="3" t="s">
        <v>260</v>
      </c>
      <c r="E243" s="16"/>
      <c r="F243" s="16"/>
      <c r="G243" s="16"/>
      <c r="H243" s="12"/>
      <c r="I243" s="12"/>
      <c r="J243" s="15" t="e">
        <f t="shared" si="3"/>
        <v>#DIV/0!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customFormat="1" ht="31.5">
      <c r="A244" s="23">
        <v>242</v>
      </c>
      <c r="B244" s="23">
        <v>240</v>
      </c>
      <c r="C244" s="26" t="s">
        <v>12</v>
      </c>
      <c r="D244" s="3" t="s">
        <v>261</v>
      </c>
      <c r="E244" s="12" t="s">
        <v>1530</v>
      </c>
      <c r="F244" s="12" t="s">
        <v>12</v>
      </c>
      <c r="G244" s="12" t="s">
        <v>1113</v>
      </c>
      <c r="H244" s="12">
        <v>640</v>
      </c>
      <c r="I244" s="12">
        <v>272</v>
      </c>
      <c r="J244" s="15">
        <f t="shared" si="3"/>
        <v>57.5</v>
      </c>
      <c r="K244" s="12" t="s">
        <v>1277</v>
      </c>
      <c r="L244" s="12" t="s">
        <v>1278</v>
      </c>
      <c r="M244" s="12" t="s">
        <v>1532</v>
      </c>
      <c r="N244" s="12" t="s">
        <v>12</v>
      </c>
      <c r="O244" s="12" t="s">
        <v>1102</v>
      </c>
      <c r="P244" s="12">
        <v>403.5</v>
      </c>
      <c r="Q244" s="12">
        <v>205.79</v>
      </c>
      <c r="R244" s="15">
        <f>100-Q244/P244*100</f>
        <v>48.998760842627021</v>
      </c>
      <c r="S244" s="12" t="s">
        <v>1293</v>
      </c>
      <c r="T244" s="12" t="s">
        <v>1293</v>
      </c>
      <c r="U244" s="16"/>
      <c r="V244" s="12"/>
      <c r="W244" s="12"/>
      <c r="X244" s="12"/>
      <c r="Y244" s="12"/>
      <c r="Z244" s="15"/>
      <c r="AA244" s="12"/>
      <c r="AB244" s="12"/>
    </row>
    <row r="245" spans="1:28" customFormat="1" ht="31.5">
      <c r="A245" s="23">
        <v>243</v>
      </c>
      <c r="B245" s="23">
        <v>241</v>
      </c>
      <c r="C245" s="26" t="s">
        <v>12</v>
      </c>
      <c r="D245" s="3" t="s">
        <v>262</v>
      </c>
      <c r="E245" s="12" t="s">
        <v>1531</v>
      </c>
      <c r="F245" s="12" t="s">
        <v>12</v>
      </c>
      <c r="G245" s="12" t="s">
        <v>1113</v>
      </c>
      <c r="H245" s="12">
        <v>895</v>
      </c>
      <c r="I245" s="12">
        <v>380.38</v>
      </c>
      <c r="J245" s="15">
        <f t="shared" si="3"/>
        <v>57.499441340782127</v>
      </c>
      <c r="K245" s="12" t="s">
        <v>1277</v>
      </c>
      <c r="L245" s="12" t="s">
        <v>1278</v>
      </c>
      <c r="M245" s="12" t="s">
        <v>1533</v>
      </c>
      <c r="N245" s="12" t="s">
        <v>12</v>
      </c>
      <c r="O245" s="12" t="s">
        <v>1102</v>
      </c>
      <c r="P245" s="12">
        <v>538.5</v>
      </c>
      <c r="Q245" s="12">
        <v>219.63</v>
      </c>
      <c r="R245" s="15">
        <f>100-Q245/P245*100</f>
        <v>59.214484679665738</v>
      </c>
      <c r="S245" s="12" t="s">
        <v>1293</v>
      </c>
      <c r="T245" s="12" t="s">
        <v>1293</v>
      </c>
      <c r="U245" s="16"/>
      <c r="V245" s="12"/>
      <c r="W245" s="12"/>
      <c r="X245" s="12"/>
      <c r="Y245" s="12"/>
      <c r="Z245" s="15"/>
      <c r="AA245" s="12"/>
      <c r="AB245" s="12"/>
    </row>
    <row r="246" spans="1:28" customFormat="1" ht="42.75">
      <c r="A246" s="23">
        <v>244</v>
      </c>
      <c r="B246" s="23">
        <v>242</v>
      </c>
      <c r="C246" s="26"/>
      <c r="D246" s="4" t="s">
        <v>263</v>
      </c>
      <c r="E246" s="16"/>
      <c r="F246" s="16"/>
      <c r="G246" s="16"/>
      <c r="H246" s="12"/>
      <c r="I246" s="12"/>
      <c r="J246" s="15" t="e">
        <f t="shared" si="3"/>
        <v>#DIV/0!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customFormat="1" ht="31.5">
      <c r="A247" s="23">
        <v>245</v>
      </c>
      <c r="B247" s="23">
        <v>243</v>
      </c>
      <c r="C247" s="26" t="s">
        <v>12</v>
      </c>
      <c r="D247" s="3" t="s">
        <v>264</v>
      </c>
      <c r="E247" s="12" t="s">
        <v>1534</v>
      </c>
      <c r="F247" s="12" t="s">
        <v>12</v>
      </c>
      <c r="G247" s="12" t="s">
        <v>1113</v>
      </c>
      <c r="H247" s="12">
        <v>140.4</v>
      </c>
      <c r="I247" s="12">
        <v>119</v>
      </c>
      <c r="J247" s="15">
        <f t="shared" si="3"/>
        <v>15.242165242165257</v>
      </c>
      <c r="K247" s="12" t="s">
        <v>1068</v>
      </c>
      <c r="L247" s="12" t="s">
        <v>1069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customFormat="1" ht="31.5">
      <c r="A248" s="23">
        <v>246</v>
      </c>
      <c r="B248" s="23">
        <v>244</v>
      </c>
      <c r="C248" s="26" t="s">
        <v>12</v>
      </c>
      <c r="D248" s="3" t="s">
        <v>265</v>
      </c>
      <c r="E248" s="12" t="s">
        <v>1535</v>
      </c>
      <c r="F248" s="12" t="s">
        <v>12</v>
      </c>
      <c r="G248" s="12" t="s">
        <v>1113</v>
      </c>
      <c r="H248" s="12">
        <v>102.74</v>
      </c>
      <c r="I248" s="12">
        <v>85</v>
      </c>
      <c r="J248" s="15">
        <f t="shared" si="3"/>
        <v>17.266887288300552</v>
      </c>
      <c r="K248" s="12" t="s">
        <v>1068</v>
      </c>
      <c r="L248" s="12" t="s">
        <v>1069</v>
      </c>
      <c r="M248" s="12" t="s">
        <v>1536</v>
      </c>
      <c r="N248" s="12" t="s">
        <v>12</v>
      </c>
      <c r="O248" s="12" t="s">
        <v>1113</v>
      </c>
      <c r="P248" s="12">
        <v>145.09</v>
      </c>
      <c r="Q248" s="12">
        <v>123.33</v>
      </c>
      <c r="R248" s="15">
        <f>100-Q248/P248*100</f>
        <v>14.997587704183616</v>
      </c>
      <c r="S248" s="12" t="s">
        <v>1128</v>
      </c>
      <c r="T248" s="12" t="s">
        <v>1128</v>
      </c>
      <c r="U248" s="16"/>
      <c r="V248" s="16"/>
      <c r="W248" s="16"/>
      <c r="X248" s="16"/>
      <c r="Y248" s="16"/>
      <c r="Z248" s="16"/>
      <c r="AA248" s="16"/>
      <c r="AB248" s="16"/>
    </row>
    <row r="249" spans="1:28" customFormat="1" ht="15.75">
      <c r="A249" s="23">
        <v>247</v>
      </c>
      <c r="B249" s="23">
        <v>245</v>
      </c>
      <c r="C249" s="26" t="s">
        <v>11</v>
      </c>
      <c r="D249" s="3" t="s">
        <v>266</v>
      </c>
      <c r="E249" s="16"/>
      <c r="F249" s="16"/>
      <c r="G249" s="16"/>
      <c r="H249" s="12"/>
      <c r="I249" s="12"/>
      <c r="J249" s="15" t="e">
        <f t="shared" si="3"/>
        <v>#DIV/0!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customFormat="1" ht="15.75">
      <c r="A250" s="23">
        <v>248</v>
      </c>
      <c r="B250" s="23">
        <v>246</v>
      </c>
      <c r="C250" s="26" t="s">
        <v>12</v>
      </c>
      <c r="D250" s="3" t="s">
        <v>267</v>
      </c>
      <c r="E250" s="16"/>
      <c r="F250" s="16"/>
      <c r="G250" s="16"/>
      <c r="H250" s="12"/>
      <c r="I250" s="12"/>
      <c r="J250" s="15" t="e">
        <f t="shared" si="3"/>
        <v>#DIV/0!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customFormat="1" ht="30">
      <c r="A251" s="23">
        <v>249</v>
      </c>
      <c r="B251" s="23">
        <v>247</v>
      </c>
      <c r="C251" s="26" t="s">
        <v>11</v>
      </c>
      <c r="D251" s="3" t="s">
        <v>268</v>
      </c>
      <c r="E251" s="16"/>
      <c r="F251" s="16"/>
      <c r="G251" s="16"/>
      <c r="H251" s="12"/>
      <c r="I251" s="12"/>
      <c r="J251" s="15" t="e">
        <f t="shared" si="3"/>
        <v>#DIV/0!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customFormat="1" ht="15.75">
      <c r="A252" s="23">
        <v>250</v>
      </c>
      <c r="B252" s="23">
        <v>248</v>
      </c>
      <c r="C252" s="26" t="s">
        <v>12</v>
      </c>
      <c r="D252" s="3" t="s">
        <v>269</v>
      </c>
      <c r="E252" s="12"/>
      <c r="F252" s="12"/>
      <c r="G252" s="12"/>
      <c r="H252" s="12"/>
      <c r="I252" s="12"/>
      <c r="J252" s="15"/>
      <c r="K252" s="12"/>
      <c r="L252" s="12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</row>
    <row r="253" spans="1:28" customFormat="1" ht="15.75">
      <c r="A253" s="23">
        <v>251</v>
      </c>
      <c r="B253" s="23">
        <v>249</v>
      </c>
      <c r="C253" s="26" t="s">
        <v>12</v>
      </c>
      <c r="D253" s="3" t="s">
        <v>270</v>
      </c>
      <c r="E253" s="12"/>
      <c r="F253" s="12"/>
      <c r="G253" s="12"/>
      <c r="H253" s="12"/>
      <c r="I253" s="12"/>
      <c r="J253" s="15"/>
      <c r="K253" s="12"/>
      <c r="L253" s="12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</row>
    <row r="254" spans="1:28" customFormat="1" ht="15.75">
      <c r="A254" s="23">
        <v>252</v>
      </c>
      <c r="B254" s="23">
        <v>250</v>
      </c>
      <c r="C254" s="26" t="s">
        <v>11</v>
      </c>
      <c r="D254" s="3" t="s">
        <v>271</v>
      </c>
      <c r="E254" s="16"/>
      <c r="F254" s="16"/>
      <c r="G254" s="16"/>
      <c r="H254" s="12"/>
      <c r="I254" s="12"/>
      <c r="J254" s="15" t="e">
        <f t="shared" si="3"/>
        <v>#DIV/0!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</row>
    <row r="255" spans="1:28" customFormat="1" ht="15.75">
      <c r="A255" s="23">
        <v>253</v>
      </c>
      <c r="B255" s="23">
        <v>251</v>
      </c>
      <c r="C255" s="26" t="s">
        <v>12</v>
      </c>
      <c r="D255" s="3" t="s">
        <v>272</v>
      </c>
      <c r="E255" s="16"/>
      <c r="F255" s="16"/>
      <c r="G255" s="16"/>
      <c r="H255" s="12"/>
      <c r="I255" s="12"/>
      <c r="J255" s="15" t="e">
        <f t="shared" si="3"/>
        <v>#DIV/0!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</row>
    <row r="256" spans="1:28" customFormat="1" ht="15.75">
      <c r="A256" s="23">
        <v>254</v>
      </c>
      <c r="B256" s="23">
        <v>252</v>
      </c>
      <c r="C256" s="26" t="s">
        <v>12</v>
      </c>
      <c r="D256" s="3" t="s">
        <v>273</v>
      </c>
      <c r="E256" s="16"/>
      <c r="F256" s="16"/>
      <c r="G256" s="16"/>
      <c r="H256" s="12"/>
      <c r="I256" s="12"/>
      <c r="J256" s="15" t="e">
        <f t="shared" si="3"/>
        <v>#DIV/0!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</row>
    <row r="257" spans="1:28" customFormat="1" ht="15.75">
      <c r="A257" s="23">
        <v>255</v>
      </c>
      <c r="B257" s="23">
        <v>253</v>
      </c>
      <c r="C257" s="26" t="s">
        <v>11</v>
      </c>
      <c r="D257" s="3" t="s">
        <v>274</v>
      </c>
      <c r="E257" s="16"/>
      <c r="F257" s="16"/>
      <c r="G257" s="16"/>
      <c r="H257" s="12"/>
      <c r="I257" s="12"/>
      <c r="J257" s="15" t="e">
        <f t="shared" si="3"/>
        <v>#DIV/0!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</row>
    <row r="258" spans="1:28" customFormat="1" ht="15.75">
      <c r="A258" s="23">
        <v>256</v>
      </c>
      <c r="B258" s="23">
        <v>254</v>
      </c>
      <c r="C258" s="26" t="s">
        <v>12</v>
      </c>
      <c r="D258" s="3" t="s">
        <v>275</v>
      </c>
      <c r="E258" s="16"/>
      <c r="F258" s="16"/>
      <c r="G258" s="16"/>
      <c r="H258" s="12"/>
      <c r="I258" s="12"/>
      <c r="J258" s="15" t="e">
        <f t="shared" si="3"/>
        <v>#DIV/0!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</row>
    <row r="259" spans="1:28" customFormat="1" ht="15.75">
      <c r="A259" s="23">
        <v>257</v>
      </c>
      <c r="B259" s="23">
        <v>255</v>
      </c>
      <c r="C259" s="26" t="s">
        <v>11</v>
      </c>
      <c r="D259" s="3" t="s">
        <v>276</v>
      </c>
      <c r="E259" s="16"/>
      <c r="F259" s="16"/>
      <c r="G259" s="16"/>
      <c r="H259" s="12"/>
      <c r="I259" s="12"/>
      <c r="J259" s="15" t="e">
        <f t="shared" si="3"/>
        <v>#DIV/0!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customFormat="1" ht="15.75">
      <c r="A260" s="23">
        <v>258</v>
      </c>
      <c r="B260" s="23">
        <v>256</v>
      </c>
      <c r="C260" s="26" t="s">
        <v>12</v>
      </c>
      <c r="D260" s="3" t="s">
        <v>277</v>
      </c>
      <c r="E260" s="16"/>
      <c r="F260" s="16"/>
      <c r="G260" s="16"/>
      <c r="H260" s="12"/>
      <c r="I260" s="12"/>
      <c r="J260" s="15" t="e">
        <f t="shared" ref="J260:J323" si="4">100-I260/H260*100</f>
        <v>#DIV/0!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</row>
    <row r="261" spans="1:28" customFormat="1" ht="15.75">
      <c r="A261" s="23">
        <v>259</v>
      </c>
      <c r="B261" s="23">
        <v>257</v>
      </c>
      <c r="C261" s="26" t="s">
        <v>40</v>
      </c>
      <c r="D261" s="3" t="s">
        <v>278</v>
      </c>
      <c r="E261" s="16"/>
      <c r="F261" s="16"/>
      <c r="G261" s="16"/>
      <c r="H261" s="12"/>
      <c r="I261" s="12"/>
      <c r="J261" s="15" t="e">
        <f t="shared" si="4"/>
        <v>#DIV/0!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</row>
    <row r="262" spans="1:28" customFormat="1" ht="31.5">
      <c r="A262" s="23">
        <v>260</v>
      </c>
      <c r="B262" s="23">
        <v>258</v>
      </c>
      <c r="C262" s="26" t="s">
        <v>12</v>
      </c>
      <c r="D262" s="3" t="s">
        <v>279</v>
      </c>
      <c r="E262" s="12" t="s">
        <v>1537</v>
      </c>
      <c r="F262" s="12" t="s">
        <v>12</v>
      </c>
      <c r="G262" s="12" t="s">
        <v>1121</v>
      </c>
      <c r="H262" s="12">
        <v>120</v>
      </c>
      <c r="I262" s="12">
        <v>28</v>
      </c>
      <c r="J262" s="15">
        <f t="shared" si="4"/>
        <v>76.666666666666671</v>
      </c>
      <c r="K262" s="12" t="s">
        <v>1081</v>
      </c>
      <c r="L262" s="12" t="s">
        <v>1081</v>
      </c>
      <c r="M262" s="12" t="s">
        <v>1539</v>
      </c>
      <c r="N262" s="12" t="s">
        <v>12</v>
      </c>
      <c r="O262" s="12" t="s">
        <v>1121</v>
      </c>
      <c r="P262" s="12">
        <v>154</v>
      </c>
      <c r="Q262" s="12">
        <v>60.21</v>
      </c>
      <c r="R262" s="15">
        <f>100-Q262/P262*100</f>
        <v>60.902597402597401</v>
      </c>
      <c r="S262" s="12" t="s">
        <v>1293</v>
      </c>
      <c r="T262" s="12" t="s">
        <v>1293</v>
      </c>
      <c r="U262" s="12"/>
      <c r="V262" s="12"/>
      <c r="W262" s="12"/>
      <c r="X262" s="12"/>
      <c r="Y262" s="12"/>
      <c r="Z262" s="15"/>
      <c r="AA262" s="12"/>
      <c r="AB262" s="12"/>
    </row>
    <row r="263" spans="1:28" customFormat="1" ht="31.5">
      <c r="A263" s="23">
        <v>261</v>
      </c>
      <c r="B263" s="23">
        <v>259</v>
      </c>
      <c r="C263" s="26" t="s">
        <v>12</v>
      </c>
      <c r="D263" s="3" t="s">
        <v>280</v>
      </c>
      <c r="E263" s="12" t="s">
        <v>1538</v>
      </c>
      <c r="F263" s="12" t="s">
        <v>12</v>
      </c>
      <c r="G263" s="12" t="s">
        <v>1121</v>
      </c>
      <c r="H263" s="12">
        <v>250.49</v>
      </c>
      <c r="I263" s="12">
        <v>29</v>
      </c>
      <c r="J263" s="15">
        <f t="shared" si="4"/>
        <v>88.422691524611764</v>
      </c>
      <c r="K263" s="12" t="s">
        <v>1081</v>
      </c>
      <c r="L263" s="12" t="s">
        <v>1081</v>
      </c>
      <c r="M263" s="12" t="s">
        <v>1540</v>
      </c>
      <c r="N263" s="12" t="s">
        <v>12</v>
      </c>
      <c r="O263" s="12" t="s">
        <v>1121</v>
      </c>
      <c r="P263" s="12">
        <v>303.5</v>
      </c>
      <c r="Q263" s="12">
        <v>107.17</v>
      </c>
      <c r="R263" s="15">
        <f>100-Q263/P263*100</f>
        <v>64.688632619439858</v>
      </c>
      <c r="S263" s="12" t="s">
        <v>1293</v>
      </c>
      <c r="T263" s="12" t="s">
        <v>1293</v>
      </c>
      <c r="U263" s="12"/>
      <c r="V263" s="12"/>
      <c r="W263" s="12"/>
      <c r="X263" s="12"/>
      <c r="Y263" s="12"/>
      <c r="Z263" s="15"/>
      <c r="AA263" s="12"/>
      <c r="AB263" s="12"/>
    </row>
    <row r="264" spans="1:28" customFormat="1" ht="42.75">
      <c r="A264" s="23">
        <v>262</v>
      </c>
      <c r="B264" s="23">
        <v>260</v>
      </c>
      <c r="C264" s="26"/>
      <c r="D264" s="4" t="s">
        <v>281</v>
      </c>
      <c r="E264" s="16"/>
      <c r="F264" s="16"/>
      <c r="G264" s="16"/>
      <c r="H264" s="12"/>
      <c r="I264" s="12"/>
      <c r="J264" s="15" t="e">
        <f t="shared" si="4"/>
        <v>#DIV/0!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</row>
    <row r="265" spans="1:28" customFormat="1" ht="30">
      <c r="A265" s="23">
        <v>263</v>
      </c>
      <c r="B265" s="23">
        <v>261</v>
      </c>
      <c r="C265" s="26" t="s">
        <v>12</v>
      </c>
      <c r="D265" s="3" t="s">
        <v>282</v>
      </c>
      <c r="E265" s="12"/>
      <c r="F265" s="12"/>
      <c r="G265" s="12"/>
      <c r="H265" s="12"/>
      <c r="I265" s="12"/>
      <c r="J265" s="15"/>
      <c r="K265" s="12"/>
      <c r="L265" s="12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</row>
    <row r="266" spans="1:28" customFormat="1" ht="30">
      <c r="A266" s="23">
        <v>264</v>
      </c>
      <c r="B266" s="23">
        <v>262</v>
      </c>
      <c r="C266" s="26" t="s">
        <v>25</v>
      </c>
      <c r="D266" s="3" t="s">
        <v>283</v>
      </c>
      <c r="E266" s="16"/>
      <c r="F266" s="16"/>
      <c r="G266" s="16"/>
      <c r="H266" s="12"/>
      <c r="I266" s="12"/>
      <c r="J266" s="15" t="e">
        <f t="shared" si="4"/>
        <v>#DIV/0!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</row>
    <row r="267" spans="1:28" customFormat="1" ht="31.5">
      <c r="A267" s="23">
        <v>265</v>
      </c>
      <c r="B267" s="23">
        <v>263</v>
      </c>
      <c r="C267" s="26" t="s">
        <v>12</v>
      </c>
      <c r="D267" s="3" t="s">
        <v>284</v>
      </c>
      <c r="E267" s="12" t="s">
        <v>1541</v>
      </c>
      <c r="F267" s="12" t="s">
        <v>12</v>
      </c>
      <c r="G267" s="12" t="s">
        <v>1121</v>
      </c>
      <c r="H267" s="12">
        <v>269.3</v>
      </c>
      <c r="I267" s="12">
        <v>125</v>
      </c>
      <c r="J267" s="15">
        <f t="shared" si="4"/>
        <v>53.583364277757148</v>
      </c>
      <c r="K267" s="12" t="s">
        <v>1200</v>
      </c>
      <c r="L267" s="12" t="s">
        <v>1111</v>
      </c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</row>
    <row r="268" spans="1:28" customFormat="1" ht="30">
      <c r="A268" s="23">
        <v>266</v>
      </c>
      <c r="B268" s="23">
        <v>264</v>
      </c>
      <c r="C268" s="26" t="s">
        <v>12</v>
      </c>
      <c r="D268" s="3" t="s">
        <v>285</v>
      </c>
      <c r="E268" s="16"/>
      <c r="F268" s="16"/>
      <c r="G268" s="16"/>
      <c r="H268" s="12"/>
      <c r="I268" s="12"/>
      <c r="J268" s="15" t="e">
        <f t="shared" si="4"/>
        <v>#DIV/0!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</row>
    <row r="269" spans="1:28" customFormat="1" ht="30">
      <c r="A269" s="23">
        <v>267</v>
      </c>
      <c r="B269" s="23">
        <v>265</v>
      </c>
      <c r="C269" s="26" t="s">
        <v>12</v>
      </c>
      <c r="D269" s="3" t="s">
        <v>286</v>
      </c>
      <c r="E269" s="16"/>
      <c r="F269" s="16"/>
      <c r="G269" s="16"/>
      <c r="H269" s="12"/>
      <c r="I269" s="12"/>
      <c r="J269" s="15" t="e">
        <f t="shared" si="4"/>
        <v>#DIV/0!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</row>
    <row r="270" spans="1:28" customFormat="1" ht="15.75">
      <c r="A270" s="23">
        <v>268</v>
      </c>
      <c r="B270" s="23">
        <v>266</v>
      </c>
      <c r="C270" s="26" t="s">
        <v>12</v>
      </c>
      <c r="D270" s="3" t="s">
        <v>287</v>
      </c>
      <c r="E270" s="16"/>
      <c r="F270" s="16"/>
      <c r="G270" s="16"/>
      <c r="H270" s="12"/>
      <c r="I270" s="12"/>
      <c r="J270" s="15" t="e">
        <f t="shared" si="4"/>
        <v>#DIV/0!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</row>
    <row r="271" spans="1:28" customFormat="1" ht="15.75">
      <c r="A271" s="23">
        <v>269</v>
      </c>
      <c r="B271" s="23">
        <v>267</v>
      </c>
      <c r="C271" s="26" t="s">
        <v>12</v>
      </c>
      <c r="D271" s="3" t="s">
        <v>288</v>
      </c>
      <c r="E271" s="16"/>
      <c r="F271" s="16"/>
      <c r="G271" s="16"/>
      <c r="H271" s="12"/>
      <c r="I271" s="12"/>
      <c r="J271" s="15" t="e">
        <f t="shared" si="4"/>
        <v>#DIV/0!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</row>
    <row r="272" spans="1:28" customFormat="1" ht="31.5">
      <c r="A272" s="23">
        <v>270</v>
      </c>
      <c r="B272" s="23">
        <v>268</v>
      </c>
      <c r="C272" s="26" t="s">
        <v>12</v>
      </c>
      <c r="D272" s="3" t="s">
        <v>289</v>
      </c>
      <c r="E272" s="12" t="s">
        <v>1542</v>
      </c>
      <c r="F272" s="12" t="s">
        <v>12</v>
      </c>
      <c r="G272" s="12" t="s">
        <v>1067</v>
      </c>
      <c r="H272" s="12">
        <v>310</v>
      </c>
      <c r="I272" s="12">
        <v>158.1</v>
      </c>
      <c r="J272" s="15">
        <f t="shared" si="4"/>
        <v>49</v>
      </c>
      <c r="K272" s="12" t="s">
        <v>1277</v>
      </c>
      <c r="L272" s="12" t="s">
        <v>1278</v>
      </c>
      <c r="M272" s="12" t="s">
        <v>1543</v>
      </c>
      <c r="N272" s="12" t="s">
        <v>12</v>
      </c>
      <c r="O272" s="12" t="s">
        <v>1067</v>
      </c>
      <c r="P272" s="12">
        <v>295</v>
      </c>
      <c r="Q272" s="12">
        <v>76</v>
      </c>
      <c r="R272" s="15">
        <f t="shared" ref="R272:R277" si="5">100-Q272/P272*100</f>
        <v>74.237288135593218</v>
      </c>
      <c r="S272" s="12" t="s">
        <v>1072</v>
      </c>
      <c r="T272" s="12" t="s">
        <v>1072</v>
      </c>
      <c r="U272" s="12" t="s">
        <v>1545</v>
      </c>
      <c r="V272" s="12" t="s">
        <v>12</v>
      </c>
      <c r="W272" s="12" t="s">
        <v>1067</v>
      </c>
      <c r="X272" s="12">
        <v>300</v>
      </c>
      <c r="Y272" s="12">
        <v>48</v>
      </c>
      <c r="Z272" s="15">
        <f>100-Y272/X272*100</f>
        <v>84</v>
      </c>
      <c r="AA272" s="12" t="s">
        <v>1078</v>
      </c>
      <c r="AB272" s="12" t="s">
        <v>1079</v>
      </c>
    </row>
    <row r="273" spans="1:28" customFormat="1" ht="31.5">
      <c r="A273" s="23">
        <v>271</v>
      </c>
      <c r="B273" s="23">
        <v>269</v>
      </c>
      <c r="C273" s="26" t="s">
        <v>12</v>
      </c>
      <c r="D273" s="3" t="s">
        <v>290</v>
      </c>
      <c r="E273" s="12" t="s">
        <v>1547</v>
      </c>
      <c r="F273" s="12" t="s">
        <v>12</v>
      </c>
      <c r="G273" s="12" t="s">
        <v>1067</v>
      </c>
      <c r="H273" s="12">
        <v>219.54</v>
      </c>
      <c r="I273" s="12">
        <v>102.63</v>
      </c>
      <c r="J273" s="15">
        <f t="shared" si="4"/>
        <v>53.252254714402838</v>
      </c>
      <c r="K273" s="12" t="s">
        <v>1140</v>
      </c>
      <c r="L273" s="12" t="s">
        <v>1141</v>
      </c>
      <c r="M273" s="12" t="s">
        <v>1544</v>
      </c>
      <c r="N273" s="12" t="s">
        <v>12</v>
      </c>
      <c r="O273" s="12" t="s">
        <v>1067</v>
      </c>
      <c r="P273" s="12">
        <v>216.02</v>
      </c>
      <c r="Q273" s="12">
        <v>58</v>
      </c>
      <c r="R273" s="15">
        <f t="shared" si="5"/>
        <v>73.150634200536985</v>
      </c>
      <c r="S273" s="12" t="s">
        <v>1072</v>
      </c>
      <c r="T273" s="12" t="s">
        <v>1072</v>
      </c>
      <c r="U273" s="12" t="s">
        <v>1546</v>
      </c>
      <c r="V273" s="12" t="s">
        <v>12</v>
      </c>
      <c r="W273" s="12" t="s">
        <v>1067</v>
      </c>
      <c r="X273" s="12">
        <v>175</v>
      </c>
      <c r="Y273" s="12">
        <v>54</v>
      </c>
      <c r="Z273" s="15">
        <f>100-Y273/X273*100</f>
        <v>69.142857142857139</v>
      </c>
      <c r="AA273" s="12" t="s">
        <v>1078</v>
      </c>
      <c r="AB273" s="12" t="s">
        <v>1079</v>
      </c>
    </row>
    <row r="274" spans="1:28" customFormat="1" ht="47.25">
      <c r="A274" s="23">
        <v>272</v>
      </c>
      <c r="B274" s="23">
        <v>270</v>
      </c>
      <c r="C274" s="26" t="s">
        <v>7</v>
      </c>
      <c r="D274" s="3" t="s">
        <v>291</v>
      </c>
      <c r="E274" s="12" t="s">
        <v>1548</v>
      </c>
      <c r="F274" s="12" t="s">
        <v>7</v>
      </c>
      <c r="G274" s="12" t="s">
        <v>1121</v>
      </c>
      <c r="H274" s="12">
        <v>168.82</v>
      </c>
      <c r="I274" s="12">
        <v>114.79</v>
      </c>
      <c r="J274" s="15">
        <f t="shared" si="4"/>
        <v>32.00450183627531</v>
      </c>
      <c r="K274" s="12" t="s">
        <v>1110</v>
      </c>
      <c r="L274" s="12" t="s">
        <v>1111</v>
      </c>
      <c r="M274" s="12" t="s">
        <v>1549</v>
      </c>
      <c r="N274" s="12" t="s">
        <v>7</v>
      </c>
      <c r="O274" s="12" t="s">
        <v>1121</v>
      </c>
      <c r="P274" s="12">
        <v>139.15</v>
      </c>
      <c r="Q274" s="12">
        <v>70</v>
      </c>
      <c r="R274" s="15">
        <f t="shared" si="5"/>
        <v>49.694574200503062</v>
      </c>
      <c r="S274" s="12" t="s">
        <v>1083</v>
      </c>
      <c r="T274" s="12" t="s">
        <v>1069</v>
      </c>
      <c r="U274" s="12" t="s">
        <v>1550</v>
      </c>
      <c r="V274" s="12" t="s">
        <v>7</v>
      </c>
      <c r="W274" s="12" t="s">
        <v>1067</v>
      </c>
      <c r="X274" s="12">
        <v>245</v>
      </c>
      <c r="Y274" s="12">
        <v>187.43</v>
      </c>
      <c r="Z274" s="15">
        <f>100-Y274/X274*100</f>
        <v>23.497959183673473</v>
      </c>
      <c r="AA274" s="12" t="s">
        <v>1277</v>
      </c>
      <c r="AB274" s="12" t="s">
        <v>1278</v>
      </c>
    </row>
    <row r="275" spans="1:28" customFormat="1" ht="31.5">
      <c r="A275" s="23">
        <v>273</v>
      </c>
      <c r="B275" s="23">
        <v>271</v>
      </c>
      <c r="C275" s="26" t="s">
        <v>12</v>
      </c>
      <c r="D275" s="3" t="s">
        <v>292</v>
      </c>
      <c r="E275" s="12"/>
      <c r="F275" s="12"/>
      <c r="G275" s="12"/>
      <c r="H275" s="12"/>
      <c r="I275" s="12"/>
      <c r="J275" s="15"/>
      <c r="K275" s="12"/>
      <c r="L275" s="12"/>
      <c r="M275" s="12" t="s">
        <v>1551</v>
      </c>
      <c r="N275" s="12" t="s">
        <v>12</v>
      </c>
      <c r="O275" s="12" t="s">
        <v>1121</v>
      </c>
      <c r="P275" s="12">
        <v>211.6</v>
      </c>
      <c r="Q275" s="12">
        <v>78</v>
      </c>
      <c r="R275" s="15">
        <f t="shared" si="5"/>
        <v>63.137996219281661</v>
      </c>
      <c r="S275" s="12" t="s">
        <v>1072</v>
      </c>
      <c r="T275" s="12" t="s">
        <v>1072</v>
      </c>
      <c r="U275" s="16"/>
      <c r="V275" s="16"/>
      <c r="W275" s="16"/>
      <c r="X275" s="16"/>
      <c r="Y275" s="16"/>
      <c r="Z275" s="16"/>
      <c r="AA275" s="16"/>
      <c r="AB275" s="16"/>
    </row>
    <row r="276" spans="1:28" customFormat="1" ht="47.25">
      <c r="A276" s="23">
        <v>274</v>
      </c>
      <c r="B276" s="23">
        <v>272</v>
      </c>
      <c r="C276" s="26" t="s">
        <v>12</v>
      </c>
      <c r="D276" s="3" t="s">
        <v>293</v>
      </c>
      <c r="E276" s="12"/>
      <c r="F276" s="12"/>
      <c r="G276" s="12"/>
      <c r="H276" s="12"/>
      <c r="I276" s="12"/>
      <c r="J276" s="15"/>
      <c r="K276" s="12"/>
      <c r="L276" s="12"/>
      <c r="M276" s="12" t="s">
        <v>1552</v>
      </c>
      <c r="N276" s="12" t="s">
        <v>40</v>
      </c>
      <c r="O276" s="12" t="s">
        <v>1121</v>
      </c>
      <c r="P276" s="12">
        <v>410.44</v>
      </c>
      <c r="Q276" s="12">
        <v>120</v>
      </c>
      <c r="R276" s="15">
        <f t="shared" si="5"/>
        <v>70.763083520124738</v>
      </c>
      <c r="S276" s="12" t="s">
        <v>1083</v>
      </c>
      <c r="T276" s="12" t="s">
        <v>1069</v>
      </c>
      <c r="U276" s="16"/>
      <c r="V276" s="16"/>
      <c r="W276" s="16"/>
      <c r="X276" s="16"/>
      <c r="Y276" s="16"/>
      <c r="Z276" s="16"/>
      <c r="AA276" s="16"/>
      <c r="AB276" s="16"/>
    </row>
    <row r="277" spans="1:28" customFormat="1" ht="47.25">
      <c r="A277" s="23">
        <v>275</v>
      </c>
      <c r="B277" s="23">
        <v>273</v>
      </c>
      <c r="C277" s="26" t="s">
        <v>12</v>
      </c>
      <c r="D277" s="3" t="s">
        <v>294</v>
      </c>
      <c r="E277" s="12"/>
      <c r="F277" s="12"/>
      <c r="G277" s="12"/>
      <c r="H277" s="12"/>
      <c r="I277" s="12"/>
      <c r="J277" s="15"/>
      <c r="K277" s="12"/>
      <c r="L277" s="12"/>
      <c r="M277" s="12" t="s">
        <v>1553</v>
      </c>
      <c r="N277" s="12" t="s">
        <v>12</v>
      </c>
      <c r="O277" s="12" t="s">
        <v>1113</v>
      </c>
      <c r="P277" s="12">
        <v>696.25</v>
      </c>
      <c r="Q277" s="12">
        <v>532.62</v>
      </c>
      <c r="R277" s="15">
        <f t="shared" si="5"/>
        <v>23.501615798922799</v>
      </c>
      <c r="S277" s="12" t="s">
        <v>1200</v>
      </c>
      <c r="T277" s="12" t="s">
        <v>1111</v>
      </c>
      <c r="U277" s="16"/>
      <c r="V277" s="16"/>
      <c r="W277" s="16"/>
      <c r="X277" s="16"/>
      <c r="Y277" s="16"/>
      <c r="Z277" s="16"/>
      <c r="AA277" s="16"/>
      <c r="AB277" s="16"/>
    </row>
    <row r="278" spans="1:28" customFormat="1" ht="28.5">
      <c r="A278" s="23">
        <v>276</v>
      </c>
      <c r="B278" s="23">
        <v>274</v>
      </c>
      <c r="C278" s="26"/>
      <c r="D278" s="4" t="s">
        <v>295</v>
      </c>
      <c r="E278" s="16"/>
      <c r="F278" s="16"/>
      <c r="G278" s="16"/>
      <c r="H278" s="12"/>
      <c r="I278" s="12"/>
      <c r="J278" s="15" t="e">
        <f t="shared" si="4"/>
        <v>#DIV/0!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</row>
    <row r="279" spans="1:28" customFormat="1" ht="30">
      <c r="A279" s="23">
        <v>277</v>
      </c>
      <c r="B279" s="23">
        <v>275</v>
      </c>
      <c r="C279" s="26" t="s">
        <v>12</v>
      </c>
      <c r="D279" s="3" t="s">
        <v>296</v>
      </c>
      <c r="E279" s="16"/>
      <c r="F279" s="16"/>
      <c r="G279" s="16"/>
      <c r="H279" s="12"/>
      <c r="I279" s="12"/>
      <c r="J279" s="15" t="e">
        <f t="shared" si="4"/>
        <v>#DIV/0!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</row>
    <row r="280" spans="1:28" customFormat="1" ht="45">
      <c r="A280" s="23">
        <v>278</v>
      </c>
      <c r="B280" s="23">
        <v>276</v>
      </c>
      <c r="C280" s="26" t="s">
        <v>12</v>
      </c>
      <c r="D280" s="3" t="s">
        <v>297</v>
      </c>
      <c r="E280" s="12" t="s">
        <v>1554</v>
      </c>
      <c r="F280" s="12" t="s">
        <v>12</v>
      </c>
      <c r="G280" s="12" t="s">
        <v>1095</v>
      </c>
      <c r="H280" s="12">
        <v>1028.9000000000001</v>
      </c>
      <c r="I280" s="12">
        <v>874.57</v>
      </c>
      <c r="J280" s="15">
        <f t="shared" si="4"/>
        <v>14.999514044124794</v>
      </c>
      <c r="K280" s="12" t="s">
        <v>1293</v>
      </c>
      <c r="L280" s="12" t="s">
        <v>1293</v>
      </c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</row>
    <row r="281" spans="1:28" customFormat="1" ht="31.5">
      <c r="A281" s="23">
        <v>279</v>
      </c>
      <c r="B281" s="23">
        <v>277</v>
      </c>
      <c r="C281" s="26" t="s">
        <v>12</v>
      </c>
      <c r="D281" s="3" t="s">
        <v>298</v>
      </c>
      <c r="E281" s="12" t="s">
        <v>1555</v>
      </c>
      <c r="F281" s="12" t="s">
        <v>12</v>
      </c>
      <c r="G281" s="12" t="s">
        <v>1067</v>
      </c>
      <c r="H281" s="12">
        <v>460</v>
      </c>
      <c r="I281" s="12">
        <v>301.07</v>
      </c>
      <c r="J281" s="15">
        <f t="shared" si="4"/>
        <v>34.549999999999997</v>
      </c>
      <c r="K281" s="12" t="s">
        <v>1117</v>
      </c>
      <c r="L281" s="12" t="s">
        <v>1118</v>
      </c>
      <c r="M281" s="12"/>
      <c r="N281" s="12"/>
      <c r="O281" s="12"/>
      <c r="P281" s="12"/>
      <c r="Q281" s="12"/>
      <c r="R281" s="15"/>
      <c r="S281" s="12"/>
      <c r="T281" s="12"/>
      <c r="U281" s="16"/>
      <c r="V281" s="16"/>
      <c r="W281" s="16"/>
      <c r="X281" s="16"/>
      <c r="Y281" s="16"/>
      <c r="Z281" s="16"/>
      <c r="AA281" s="16"/>
      <c r="AB281" s="16"/>
    </row>
    <row r="282" spans="1:28" customFormat="1" ht="15.75">
      <c r="A282" s="23">
        <v>280</v>
      </c>
      <c r="B282" s="23">
        <v>278</v>
      </c>
      <c r="C282" s="26" t="s">
        <v>12</v>
      </c>
      <c r="D282" s="3" t="s">
        <v>299</v>
      </c>
      <c r="E282" s="12"/>
      <c r="F282" s="12"/>
      <c r="G282" s="12"/>
      <c r="H282" s="12"/>
      <c r="I282" s="12"/>
      <c r="J282" s="15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6"/>
      <c r="V282" s="16"/>
      <c r="W282" s="16"/>
      <c r="X282" s="16"/>
      <c r="Y282" s="16"/>
      <c r="Z282" s="16"/>
      <c r="AA282" s="16"/>
      <c r="AB282" s="16"/>
    </row>
    <row r="283" spans="1:28" customFormat="1" ht="15.75">
      <c r="A283" s="23">
        <v>281</v>
      </c>
      <c r="B283" s="23">
        <v>279</v>
      </c>
      <c r="C283" s="26"/>
      <c r="D283" s="4" t="s">
        <v>300</v>
      </c>
      <c r="E283" s="16"/>
      <c r="F283" s="16"/>
      <c r="G283" s="16"/>
      <c r="H283" s="12"/>
      <c r="I283" s="12"/>
      <c r="J283" s="15" t="e">
        <f t="shared" si="4"/>
        <v>#DIV/0!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</row>
    <row r="284" spans="1:28" customFormat="1" ht="47.25">
      <c r="A284" s="23">
        <v>282</v>
      </c>
      <c r="B284" s="23">
        <v>280</v>
      </c>
      <c r="C284" s="26" t="s">
        <v>12</v>
      </c>
      <c r="D284" s="3" t="s">
        <v>301</v>
      </c>
      <c r="E284" s="12" t="s">
        <v>1556</v>
      </c>
      <c r="F284" s="12" t="s">
        <v>12</v>
      </c>
      <c r="G284" s="12" t="s">
        <v>1121</v>
      </c>
      <c r="H284" s="12">
        <v>55.55</v>
      </c>
      <c r="I284" s="12">
        <v>11</v>
      </c>
      <c r="J284" s="15">
        <f t="shared" si="4"/>
        <v>80.198019801980195</v>
      </c>
      <c r="K284" s="12" t="s">
        <v>1106</v>
      </c>
      <c r="L284" s="12" t="s">
        <v>1106</v>
      </c>
      <c r="M284" s="12" t="s">
        <v>1558</v>
      </c>
      <c r="N284" s="12" t="s">
        <v>12</v>
      </c>
      <c r="O284" s="12" t="s">
        <v>1102</v>
      </c>
      <c r="P284" s="12">
        <v>74.040000000000006</v>
      </c>
      <c r="Q284" s="12">
        <v>32.04</v>
      </c>
      <c r="R284" s="15">
        <f>100-Q284/P284*100</f>
        <v>56.726094003241492</v>
      </c>
      <c r="S284" s="12" t="s">
        <v>1180</v>
      </c>
      <c r="T284" s="12" t="s">
        <v>1118</v>
      </c>
      <c r="U284" s="12" t="s">
        <v>1561</v>
      </c>
      <c r="V284" s="12" t="s">
        <v>12</v>
      </c>
      <c r="W284" s="12" t="s">
        <v>1121</v>
      </c>
      <c r="X284" s="12">
        <v>340.7</v>
      </c>
      <c r="Y284" s="12">
        <v>25.5</v>
      </c>
      <c r="Z284" s="15">
        <f>100-Y284/X284*100</f>
        <v>92.515409451130026</v>
      </c>
      <c r="AA284" s="12" t="s">
        <v>1068</v>
      </c>
      <c r="AB284" s="12" t="s">
        <v>1069</v>
      </c>
    </row>
    <row r="285" spans="1:28" customFormat="1" ht="47.25">
      <c r="A285" s="23">
        <v>283</v>
      </c>
      <c r="B285" s="23">
        <v>281</v>
      </c>
      <c r="C285" s="26" t="s">
        <v>25</v>
      </c>
      <c r="D285" s="3" t="s">
        <v>302</v>
      </c>
      <c r="E285" s="12" t="s">
        <v>1557</v>
      </c>
      <c r="F285" s="12" t="s">
        <v>1147</v>
      </c>
      <c r="G285" s="12" t="s">
        <v>1105</v>
      </c>
      <c r="H285" s="12">
        <v>34.56</v>
      </c>
      <c r="I285" s="12">
        <v>21</v>
      </c>
      <c r="J285" s="15">
        <f t="shared" si="4"/>
        <v>39.236111111111114</v>
      </c>
      <c r="K285" s="12" t="s">
        <v>1106</v>
      </c>
      <c r="L285" s="12" t="s">
        <v>1106</v>
      </c>
      <c r="M285" s="12" t="s">
        <v>1559</v>
      </c>
      <c r="N285" s="12" t="s">
        <v>1560</v>
      </c>
      <c r="O285" s="12" t="s">
        <v>1064</v>
      </c>
      <c r="P285" s="12">
        <v>112.89</v>
      </c>
      <c r="Q285" s="12">
        <v>86.36</v>
      </c>
      <c r="R285" s="15">
        <f>100-Q285/P285*100</f>
        <v>23.500752945345027</v>
      </c>
      <c r="S285" s="12" t="s">
        <v>1117</v>
      </c>
      <c r="T285" s="12" t="s">
        <v>1118</v>
      </c>
      <c r="U285" s="12" t="s">
        <v>1562</v>
      </c>
      <c r="V285" s="12" t="s">
        <v>1116</v>
      </c>
      <c r="W285" s="12" t="s">
        <v>1085</v>
      </c>
      <c r="X285" s="12">
        <v>41.84</v>
      </c>
      <c r="Y285" s="12">
        <v>35</v>
      </c>
      <c r="Z285" s="15">
        <f>100-Y285/X285*100</f>
        <v>16.347992351816458</v>
      </c>
      <c r="AA285" s="12" t="s">
        <v>1068</v>
      </c>
      <c r="AB285" s="12" t="s">
        <v>1069</v>
      </c>
    </row>
    <row r="286" spans="1:28" customFormat="1" ht="30">
      <c r="A286" s="23">
        <v>284</v>
      </c>
      <c r="B286" s="23">
        <v>282</v>
      </c>
      <c r="C286" s="26" t="s">
        <v>12</v>
      </c>
      <c r="D286" s="3" t="s">
        <v>303</v>
      </c>
      <c r="E286" s="16"/>
      <c r="F286" s="16"/>
      <c r="G286" s="16"/>
      <c r="H286" s="12"/>
      <c r="I286" s="12"/>
      <c r="J286" s="15" t="e">
        <f t="shared" si="4"/>
        <v>#DIV/0!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</row>
    <row r="287" spans="1:28" customFormat="1" ht="31.5">
      <c r="A287" s="23">
        <v>285</v>
      </c>
      <c r="B287" s="23">
        <v>283</v>
      </c>
      <c r="C287" s="26" t="s">
        <v>12</v>
      </c>
      <c r="D287" s="3" t="s">
        <v>304</v>
      </c>
      <c r="E287" s="12" t="s">
        <v>1563</v>
      </c>
      <c r="F287" s="12" t="s">
        <v>12</v>
      </c>
      <c r="G287" s="12" t="s">
        <v>1162</v>
      </c>
      <c r="H287" s="12">
        <v>111.3</v>
      </c>
      <c r="I287" s="12">
        <v>94.63</v>
      </c>
      <c r="J287" s="15">
        <f t="shared" si="4"/>
        <v>14.977538185085365</v>
      </c>
      <c r="K287" s="12" t="s">
        <v>1140</v>
      </c>
      <c r="L287" s="12" t="s">
        <v>1141</v>
      </c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</row>
    <row r="288" spans="1:28" customFormat="1" ht="15.75">
      <c r="A288" s="23">
        <v>286</v>
      </c>
      <c r="B288" s="23">
        <v>284</v>
      </c>
      <c r="C288" s="26" t="s">
        <v>12</v>
      </c>
      <c r="D288" s="3" t="s">
        <v>305</v>
      </c>
      <c r="E288" s="16"/>
      <c r="F288" s="16"/>
      <c r="G288" s="16"/>
      <c r="H288" s="12"/>
      <c r="I288" s="12"/>
      <c r="J288" s="15" t="e">
        <f t="shared" si="4"/>
        <v>#DIV/0!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</row>
    <row r="289" spans="1:28" customFormat="1" ht="31.5">
      <c r="A289" s="23">
        <v>287</v>
      </c>
      <c r="B289" s="23">
        <v>285</v>
      </c>
      <c r="C289" s="26" t="s">
        <v>12</v>
      </c>
      <c r="D289" s="6" t="s">
        <v>306</v>
      </c>
      <c r="E289" s="12" t="s">
        <v>1564</v>
      </c>
      <c r="F289" s="12" t="s">
        <v>12</v>
      </c>
      <c r="G289" s="12" t="s">
        <v>1121</v>
      </c>
      <c r="H289" s="12">
        <v>160</v>
      </c>
      <c r="I289" s="12">
        <v>36</v>
      </c>
      <c r="J289" s="15">
        <f t="shared" si="4"/>
        <v>77.5</v>
      </c>
      <c r="K289" s="12" t="s">
        <v>1081</v>
      </c>
      <c r="L289" s="12" t="s">
        <v>1081</v>
      </c>
      <c r="M289" s="12"/>
      <c r="N289" s="12"/>
      <c r="O289" s="12"/>
      <c r="P289" s="12"/>
      <c r="Q289" s="12"/>
      <c r="R289" s="15"/>
      <c r="S289" s="12"/>
      <c r="T289" s="12"/>
      <c r="U289" s="12" t="s">
        <v>1566</v>
      </c>
      <c r="V289" s="12" t="s">
        <v>1121</v>
      </c>
      <c r="W289" s="12" t="s">
        <v>1121</v>
      </c>
      <c r="X289" s="12">
        <v>190</v>
      </c>
      <c r="Y289" s="12">
        <v>31</v>
      </c>
      <c r="Z289" s="15">
        <f>100-Y289/X289*100</f>
        <v>83.68421052631578</v>
      </c>
      <c r="AA289" s="12" t="s">
        <v>1078</v>
      </c>
      <c r="AB289" s="12" t="s">
        <v>1079</v>
      </c>
    </row>
    <row r="290" spans="1:28" customFormat="1" ht="31.5">
      <c r="A290" s="23">
        <v>288</v>
      </c>
      <c r="B290" s="23">
        <v>286</v>
      </c>
      <c r="C290" s="26" t="s">
        <v>12</v>
      </c>
      <c r="D290" s="3" t="s">
        <v>307</v>
      </c>
      <c r="E290" s="12" t="s">
        <v>1565</v>
      </c>
      <c r="F290" s="12" t="s">
        <v>12</v>
      </c>
      <c r="G290" s="12" t="s">
        <v>1121</v>
      </c>
      <c r="H290" s="12">
        <v>127.92</v>
      </c>
      <c r="I290" s="12">
        <v>39</v>
      </c>
      <c r="J290" s="15">
        <f t="shared" si="4"/>
        <v>69.512195121951223</v>
      </c>
      <c r="K290" s="12" t="s">
        <v>1081</v>
      </c>
      <c r="L290" s="12" t="s">
        <v>1081</v>
      </c>
      <c r="M290" s="12"/>
      <c r="N290" s="12"/>
      <c r="O290" s="12"/>
      <c r="P290" s="12"/>
      <c r="Q290" s="12"/>
      <c r="R290" s="15"/>
      <c r="S290" s="12"/>
      <c r="T290" s="12"/>
      <c r="U290" s="12" t="s">
        <v>1567</v>
      </c>
      <c r="V290" s="12" t="s">
        <v>12</v>
      </c>
      <c r="W290" s="12" t="s">
        <v>1121</v>
      </c>
      <c r="X290" s="12">
        <v>123</v>
      </c>
      <c r="Y290" s="12">
        <v>43</v>
      </c>
      <c r="Z290" s="15">
        <f>100-Y290/X290*100</f>
        <v>65.040650406504056</v>
      </c>
      <c r="AA290" s="12" t="s">
        <v>1449</v>
      </c>
      <c r="AB290" s="12" t="s">
        <v>1450</v>
      </c>
    </row>
    <row r="291" spans="1:28" customFormat="1" ht="47.25">
      <c r="A291" s="23">
        <v>289</v>
      </c>
      <c r="B291" s="23">
        <v>287</v>
      </c>
      <c r="C291" s="26" t="s">
        <v>12</v>
      </c>
      <c r="D291" s="3" t="s">
        <v>308</v>
      </c>
      <c r="E291" s="12" t="s">
        <v>1568</v>
      </c>
      <c r="F291" s="12" t="s">
        <v>12</v>
      </c>
      <c r="G291" s="12" t="s">
        <v>1121</v>
      </c>
      <c r="H291" s="12">
        <v>133.1</v>
      </c>
      <c r="I291" s="12">
        <v>75</v>
      </c>
      <c r="J291" s="15">
        <f t="shared" si="4"/>
        <v>43.651389932381669</v>
      </c>
      <c r="K291" s="12" t="s">
        <v>1083</v>
      </c>
      <c r="L291" s="12" t="s">
        <v>1069</v>
      </c>
      <c r="M291" s="12" t="s">
        <v>1569</v>
      </c>
      <c r="N291" s="12" t="s">
        <v>12</v>
      </c>
      <c r="O291" s="12" t="s">
        <v>1121</v>
      </c>
      <c r="P291" s="12">
        <v>126</v>
      </c>
      <c r="Q291" s="12">
        <v>54.5</v>
      </c>
      <c r="R291" s="15">
        <f>100-Q291/P291*100</f>
        <v>56.746031746031747</v>
      </c>
      <c r="S291" s="12" t="s">
        <v>1114</v>
      </c>
      <c r="T291" s="12" t="s">
        <v>1111</v>
      </c>
      <c r="U291" s="12" t="s">
        <v>1570</v>
      </c>
      <c r="V291" s="12" t="s">
        <v>12</v>
      </c>
      <c r="W291" s="12" t="s">
        <v>1102</v>
      </c>
      <c r="X291" s="12">
        <v>390</v>
      </c>
      <c r="Y291" s="12">
        <v>105</v>
      </c>
      <c r="Z291" s="15">
        <f>100-Y291/X291*100</f>
        <v>73.07692307692308</v>
      </c>
      <c r="AA291" s="12" t="s">
        <v>1078</v>
      </c>
      <c r="AB291" s="12" t="s">
        <v>1079</v>
      </c>
    </row>
    <row r="292" spans="1:28" customFormat="1" ht="47.25">
      <c r="A292" s="23">
        <v>290</v>
      </c>
      <c r="B292" s="23">
        <v>288</v>
      </c>
      <c r="C292" s="26" t="s">
        <v>12</v>
      </c>
      <c r="D292" s="3" t="s">
        <v>309</v>
      </c>
      <c r="E292" s="12" t="s">
        <v>1571</v>
      </c>
      <c r="F292" s="12" t="s">
        <v>12</v>
      </c>
      <c r="G292" s="12" t="s">
        <v>1102</v>
      </c>
      <c r="H292" s="12">
        <v>500</v>
      </c>
      <c r="I292" s="12">
        <v>135</v>
      </c>
      <c r="J292" s="15">
        <f t="shared" si="4"/>
        <v>73</v>
      </c>
      <c r="K292" s="12" t="s">
        <v>1078</v>
      </c>
      <c r="L292" s="12" t="s">
        <v>1079</v>
      </c>
      <c r="M292" s="12" t="s">
        <v>1573</v>
      </c>
      <c r="N292" s="12" t="s">
        <v>12</v>
      </c>
      <c r="O292" s="12" t="s">
        <v>1121</v>
      </c>
      <c r="P292" s="12">
        <v>232.28</v>
      </c>
      <c r="Q292" s="12">
        <v>197.44</v>
      </c>
      <c r="R292" s="15">
        <f>100-Q292/P292*100</f>
        <v>14.999138970208364</v>
      </c>
      <c r="S292" s="12" t="s">
        <v>1068</v>
      </c>
      <c r="T292" s="12" t="s">
        <v>1069</v>
      </c>
      <c r="U292" s="12"/>
      <c r="V292" s="12"/>
      <c r="W292" s="12"/>
      <c r="X292" s="12"/>
      <c r="Y292" s="12"/>
      <c r="Z292" s="12"/>
      <c r="AA292" s="12"/>
      <c r="AB292" s="12"/>
    </row>
    <row r="293" spans="1:28" customFormat="1" ht="31.5">
      <c r="A293" s="23">
        <v>291</v>
      </c>
      <c r="B293" s="23">
        <v>289</v>
      </c>
      <c r="C293" s="26" t="s">
        <v>12</v>
      </c>
      <c r="D293" s="3" t="s">
        <v>310</v>
      </c>
      <c r="E293" s="12" t="s">
        <v>1572</v>
      </c>
      <c r="F293" s="12" t="s">
        <v>12</v>
      </c>
      <c r="G293" s="12" t="s">
        <v>1102</v>
      </c>
      <c r="H293" s="12">
        <v>232</v>
      </c>
      <c r="I293" s="12">
        <v>42</v>
      </c>
      <c r="J293" s="15">
        <f t="shared" si="4"/>
        <v>81.896551724137936</v>
      </c>
      <c r="K293" s="12" t="s">
        <v>1078</v>
      </c>
      <c r="L293" s="12" t="s">
        <v>1079</v>
      </c>
      <c r="M293" s="16"/>
      <c r="N293" s="16"/>
      <c r="O293" s="16"/>
      <c r="P293" s="16"/>
      <c r="Q293" s="16"/>
      <c r="R293" s="16"/>
      <c r="S293" s="16"/>
      <c r="T293" s="16"/>
      <c r="U293" s="12"/>
      <c r="V293" s="12"/>
      <c r="W293" s="12"/>
      <c r="X293" s="12"/>
      <c r="Y293" s="12"/>
      <c r="Z293" s="12"/>
      <c r="AA293" s="12"/>
      <c r="AB293" s="12"/>
    </row>
    <row r="294" spans="1:28" customFormat="1" ht="30">
      <c r="A294" s="23">
        <v>292</v>
      </c>
      <c r="B294" s="23">
        <v>290</v>
      </c>
      <c r="C294" s="26" t="s">
        <v>12</v>
      </c>
      <c r="D294" s="3" t="s">
        <v>311</v>
      </c>
      <c r="E294" s="16"/>
      <c r="F294" s="16"/>
      <c r="G294" s="16"/>
      <c r="H294" s="12"/>
      <c r="I294" s="12"/>
      <c r="J294" s="15" t="e">
        <f t="shared" si="4"/>
        <v>#DIV/0!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</row>
    <row r="295" spans="1:28" customFormat="1" ht="30">
      <c r="A295" s="23">
        <v>293</v>
      </c>
      <c r="B295" s="23">
        <v>291</v>
      </c>
      <c r="C295" s="26" t="s">
        <v>12</v>
      </c>
      <c r="D295" s="3" t="s">
        <v>312</v>
      </c>
      <c r="E295" s="16"/>
      <c r="F295" s="16"/>
      <c r="G295" s="16"/>
      <c r="H295" s="12"/>
      <c r="I295" s="12"/>
      <c r="J295" s="15" t="e">
        <f t="shared" si="4"/>
        <v>#DIV/0!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</row>
    <row r="296" spans="1:28" customFormat="1" ht="47.25">
      <c r="A296" s="23">
        <v>294</v>
      </c>
      <c r="B296" s="23">
        <v>292</v>
      </c>
      <c r="C296" s="26" t="s">
        <v>12</v>
      </c>
      <c r="D296" s="3" t="s">
        <v>313</v>
      </c>
      <c r="E296" s="12" t="s">
        <v>1574</v>
      </c>
      <c r="F296" s="12" t="s">
        <v>12</v>
      </c>
      <c r="G296" s="12" t="s">
        <v>1113</v>
      </c>
      <c r="H296" s="12">
        <v>204.67</v>
      </c>
      <c r="I296" s="12">
        <v>75</v>
      </c>
      <c r="J296" s="15">
        <f t="shared" si="4"/>
        <v>63.355645673523227</v>
      </c>
      <c r="K296" s="12" t="s">
        <v>1283</v>
      </c>
      <c r="L296" s="12" t="s">
        <v>1283</v>
      </c>
      <c r="M296" s="12" t="s">
        <v>2034</v>
      </c>
      <c r="N296" s="12" t="s">
        <v>12</v>
      </c>
      <c r="O296" s="12" t="s">
        <v>1121</v>
      </c>
      <c r="P296" s="12">
        <v>79</v>
      </c>
      <c r="Q296" s="12">
        <v>36</v>
      </c>
      <c r="R296" s="15">
        <f>100-Q296/P296*100</f>
        <v>54.430379746835442</v>
      </c>
      <c r="S296" s="12" t="s">
        <v>1474</v>
      </c>
      <c r="T296" s="12" t="s">
        <v>1474</v>
      </c>
      <c r="U296" s="12" t="s">
        <v>1575</v>
      </c>
      <c r="V296" s="12" t="s">
        <v>12</v>
      </c>
      <c r="W296" s="12" t="s">
        <v>1121</v>
      </c>
      <c r="X296" s="12">
        <v>74.06</v>
      </c>
      <c r="Y296" s="12">
        <v>40</v>
      </c>
      <c r="Z296" s="15">
        <f>100-Y296/X296*100</f>
        <v>45.989738050229548</v>
      </c>
      <c r="AA296" s="12" t="s">
        <v>1452</v>
      </c>
      <c r="AB296" s="12" t="s">
        <v>1178</v>
      </c>
    </row>
    <row r="297" spans="1:28" customFormat="1" ht="31.5">
      <c r="A297" s="23">
        <v>295</v>
      </c>
      <c r="B297" s="23">
        <v>293</v>
      </c>
      <c r="C297" s="26" t="s">
        <v>12</v>
      </c>
      <c r="D297" s="3" t="s">
        <v>314</v>
      </c>
      <c r="E297" s="12" t="s">
        <v>1576</v>
      </c>
      <c r="F297" s="12" t="s">
        <v>12</v>
      </c>
      <c r="G297" s="12" t="s">
        <v>1121</v>
      </c>
      <c r="H297" s="12">
        <v>110.86</v>
      </c>
      <c r="I297" s="12">
        <v>33.5</v>
      </c>
      <c r="J297" s="15">
        <f t="shared" si="4"/>
        <v>69.781706657044921</v>
      </c>
      <c r="K297" s="12" t="s">
        <v>1068</v>
      </c>
      <c r="L297" s="12" t="s">
        <v>1069</v>
      </c>
      <c r="M297" s="12"/>
      <c r="N297" s="12"/>
      <c r="O297" s="12"/>
      <c r="P297" s="12"/>
      <c r="Q297" s="12"/>
      <c r="R297" s="15"/>
      <c r="S297" s="12"/>
      <c r="T297" s="12"/>
      <c r="U297" s="12" t="s">
        <v>1578</v>
      </c>
      <c r="V297" s="12" t="s">
        <v>12</v>
      </c>
      <c r="W297" s="12" t="s">
        <v>1121</v>
      </c>
      <c r="X297" s="12">
        <v>59.17</v>
      </c>
      <c r="Y297" s="12">
        <v>42.75</v>
      </c>
      <c r="Z297" s="15">
        <f>100-Y297/X297*100</f>
        <v>27.750549264830155</v>
      </c>
      <c r="AA297" s="12" t="s">
        <v>1110</v>
      </c>
      <c r="AB297" s="12" t="s">
        <v>1111</v>
      </c>
    </row>
    <row r="298" spans="1:28" customFormat="1" ht="47.25">
      <c r="A298" s="23">
        <v>296</v>
      </c>
      <c r="B298" s="23">
        <v>294</v>
      </c>
      <c r="C298" s="26" t="s">
        <v>25</v>
      </c>
      <c r="D298" s="3" t="s">
        <v>315</v>
      </c>
      <c r="E298" s="12" t="s">
        <v>1577</v>
      </c>
      <c r="F298" s="12" t="s">
        <v>1560</v>
      </c>
      <c r="G298" s="12" t="s">
        <v>1143</v>
      </c>
      <c r="H298" s="12">
        <v>38.5</v>
      </c>
      <c r="I298" s="12">
        <v>22</v>
      </c>
      <c r="J298" s="15">
        <f t="shared" si="4"/>
        <v>42.857142857142861</v>
      </c>
      <c r="K298" s="12" t="s">
        <v>1068</v>
      </c>
      <c r="L298" s="12" t="s">
        <v>1069</v>
      </c>
      <c r="M298" s="12" t="s">
        <v>1579</v>
      </c>
      <c r="N298" s="12" t="s">
        <v>1116</v>
      </c>
      <c r="O298" s="12" t="s">
        <v>1105</v>
      </c>
      <c r="P298" s="12">
        <v>63.03</v>
      </c>
      <c r="Q298" s="12">
        <v>45.53</v>
      </c>
      <c r="R298" s="15">
        <f>100-Q298/P298*100</f>
        <v>27.764556560368078</v>
      </c>
      <c r="S298" s="12" t="s">
        <v>1110</v>
      </c>
      <c r="T298" s="12" t="s">
        <v>1111</v>
      </c>
      <c r="U298" s="12"/>
      <c r="V298" s="12"/>
      <c r="W298" s="12"/>
      <c r="X298" s="12"/>
      <c r="Y298" s="12"/>
      <c r="Z298" s="12"/>
      <c r="AA298" s="12"/>
      <c r="AB298" s="12"/>
    </row>
    <row r="299" spans="1:28" customFormat="1" ht="75">
      <c r="A299" s="23">
        <v>297</v>
      </c>
      <c r="B299" s="23">
        <v>295</v>
      </c>
      <c r="C299" s="26" t="s">
        <v>25</v>
      </c>
      <c r="D299" s="3" t="s">
        <v>316</v>
      </c>
      <c r="E299" s="16"/>
      <c r="F299" s="16"/>
      <c r="G299" s="16"/>
      <c r="H299" s="12"/>
      <c r="I299" s="12"/>
      <c r="J299" s="15" t="e">
        <f t="shared" si="4"/>
        <v>#DIV/0!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</row>
    <row r="300" spans="1:28" customFormat="1" ht="30">
      <c r="A300" s="23">
        <v>298</v>
      </c>
      <c r="B300" s="23">
        <v>296</v>
      </c>
      <c r="C300" s="26" t="s">
        <v>11</v>
      </c>
      <c r="D300" s="3" t="s">
        <v>317</v>
      </c>
      <c r="E300" s="16"/>
      <c r="F300" s="16"/>
      <c r="G300" s="16"/>
      <c r="H300" s="12"/>
      <c r="I300" s="12"/>
      <c r="J300" s="15" t="e">
        <f t="shared" si="4"/>
        <v>#DIV/0!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</row>
    <row r="301" spans="1:28" customFormat="1" ht="30">
      <c r="A301" s="23">
        <v>299</v>
      </c>
      <c r="B301" s="23">
        <v>297</v>
      </c>
      <c r="C301" s="26" t="s">
        <v>12</v>
      </c>
      <c r="D301" s="3" t="s">
        <v>318</v>
      </c>
      <c r="E301" s="16"/>
      <c r="F301" s="16"/>
      <c r="G301" s="16"/>
      <c r="H301" s="12"/>
      <c r="I301" s="12"/>
      <c r="J301" s="15" t="e">
        <f t="shared" si="4"/>
        <v>#DIV/0!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</row>
    <row r="302" spans="1:28" customFormat="1" ht="31.5">
      <c r="A302" s="23">
        <v>300</v>
      </c>
      <c r="B302" s="23">
        <v>298</v>
      </c>
      <c r="C302" s="26" t="s">
        <v>25</v>
      </c>
      <c r="D302" s="3" t="s">
        <v>319</v>
      </c>
      <c r="E302" s="12" t="s">
        <v>1580</v>
      </c>
      <c r="F302" s="12" t="s">
        <v>25</v>
      </c>
      <c r="G302" s="12" t="s">
        <v>1130</v>
      </c>
      <c r="H302" s="12">
        <v>80</v>
      </c>
      <c r="I302" s="12">
        <v>55</v>
      </c>
      <c r="J302" s="15">
        <f t="shared" si="4"/>
        <v>31.25</v>
      </c>
      <c r="K302" s="12" t="s">
        <v>1081</v>
      </c>
      <c r="L302" s="12" t="s">
        <v>1081</v>
      </c>
      <c r="M302" s="12" t="s">
        <v>1581</v>
      </c>
      <c r="N302" s="12" t="s">
        <v>1116</v>
      </c>
      <c r="O302" s="12" t="s">
        <v>1105</v>
      </c>
      <c r="P302" s="12">
        <v>90</v>
      </c>
      <c r="Q302" s="12">
        <v>38.950000000000003</v>
      </c>
      <c r="R302" s="15">
        <f>100-Q302/P302*100</f>
        <v>56.722222222222221</v>
      </c>
      <c r="S302" s="12" t="s">
        <v>1074</v>
      </c>
      <c r="T302" s="12" t="s">
        <v>1074</v>
      </c>
      <c r="U302" s="16"/>
      <c r="V302" s="16"/>
      <c r="W302" s="16"/>
      <c r="X302" s="16"/>
      <c r="Y302" s="16"/>
      <c r="Z302" s="16"/>
      <c r="AA302" s="16"/>
      <c r="AB302" s="16"/>
    </row>
    <row r="303" spans="1:28" customFormat="1" ht="15.75">
      <c r="A303" s="23">
        <v>301</v>
      </c>
      <c r="B303" s="23">
        <v>299</v>
      </c>
      <c r="C303" s="26"/>
      <c r="D303" s="4" t="s">
        <v>320</v>
      </c>
      <c r="E303" s="16"/>
      <c r="F303" s="16"/>
      <c r="G303" s="16"/>
      <c r="H303" s="12"/>
      <c r="I303" s="12"/>
      <c r="J303" s="15" t="e">
        <f t="shared" si="4"/>
        <v>#DIV/0!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</row>
    <row r="304" spans="1:28" customFormat="1" ht="30">
      <c r="A304" s="23">
        <v>302</v>
      </c>
      <c r="B304" s="23">
        <v>300</v>
      </c>
      <c r="C304" s="26" t="s">
        <v>12</v>
      </c>
      <c r="D304" s="3" t="s">
        <v>321</v>
      </c>
      <c r="E304" s="16"/>
      <c r="F304" s="16"/>
      <c r="G304" s="16"/>
      <c r="H304" s="12"/>
      <c r="I304" s="12"/>
      <c r="J304" s="15" t="e">
        <f t="shared" si="4"/>
        <v>#DIV/0!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</row>
    <row r="305" spans="1:28" customFormat="1" ht="30">
      <c r="A305" s="23">
        <v>303</v>
      </c>
      <c r="B305" s="23">
        <v>301</v>
      </c>
      <c r="C305" s="26" t="s">
        <v>12</v>
      </c>
      <c r="D305" s="3" t="s">
        <v>322</v>
      </c>
      <c r="E305" s="16"/>
      <c r="F305" s="16"/>
      <c r="G305" s="16"/>
      <c r="H305" s="12"/>
      <c r="I305" s="12"/>
      <c r="J305" s="15" t="e">
        <f t="shared" si="4"/>
        <v>#DIV/0!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</row>
    <row r="306" spans="1:28" customFormat="1" ht="31.5">
      <c r="A306" s="23">
        <v>304</v>
      </c>
      <c r="B306" s="23">
        <v>302</v>
      </c>
      <c r="C306" s="26" t="s">
        <v>25</v>
      </c>
      <c r="D306" s="3" t="s">
        <v>323</v>
      </c>
      <c r="E306" s="12" t="s">
        <v>1582</v>
      </c>
      <c r="F306" s="12" t="s">
        <v>1583</v>
      </c>
      <c r="G306" s="12" t="s">
        <v>1143</v>
      </c>
      <c r="H306" s="12">
        <v>172.5</v>
      </c>
      <c r="I306" s="12">
        <v>131.96</v>
      </c>
      <c r="J306" s="15">
        <f t="shared" si="4"/>
        <v>23.501449275362319</v>
      </c>
      <c r="K306" s="12" t="s">
        <v>1293</v>
      </c>
      <c r="L306" s="12" t="s">
        <v>1293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</row>
    <row r="307" spans="1:28" customFormat="1" ht="31.5">
      <c r="A307" s="23">
        <v>305</v>
      </c>
      <c r="B307" s="23">
        <v>303</v>
      </c>
      <c r="C307" s="26" t="s">
        <v>12</v>
      </c>
      <c r="D307" s="3" t="s">
        <v>324</v>
      </c>
      <c r="E307" s="12" t="s">
        <v>1584</v>
      </c>
      <c r="F307" s="12" t="s">
        <v>12</v>
      </c>
      <c r="G307" s="12" t="s">
        <v>1113</v>
      </c>
      <c r="H307" s="12">
        <v>228.5</v>
      </c>
      <c r="I307" s="12">
        <v>174.8</v>
      </c>
      <c r="J307" s="15">
        <f t="shared" si="4"/>
        <v>23.501094091903724</v>
      </c>
      <c r="K307" s="12" t="s">
        <v>1293</v>
      </c>
      <c r="L307" s="12" t="s">
        <v>1293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</row>
    <row r="308" spans="1:28" customFormat="1" ht="15.75">
      <c r="A308" s="23">
        <v>306</v>
      </c>
      <c r="B308" s="23">
        <v>304</v>
      </c>
      <c r="C308" s="26" t="s">
        <v>12</v>
      </c>
      <c r="D308" s="3" t="s">
        <v>325</v>
      </c>
      <c r="E308" s="16"/>
      <c r="F308" s="16"/>
      <c r="G308" s="16"/>
      <c r="H308" s="12"/>
      <c r="I308" s="12"/>
      <c r="J308" s="15" t="e">
        <f t="shared" si="4"/>
        <v>#DIV/0!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</row>
    <row r="309" spans="1:28" customFormat="1" ht="15.75">
      <c r="A309" s="23">
        <v>307</v>
      </c>
      <c r="B309" s="23">
        <v>305</v>
      </c>
      <c r="C309" s="26" t="s">
        <v>11</v>
      </c>
      <c r="D309" s="3" t="s">
        <v>326</v>
      </c>
      <c r="E309" s="16"/>
      <c r="F309" s="16"/>
      <c r="G309" s="16"/>
      <c r="H309" s="12"/>
      <c r="I309" s="12"/>
      <c r="J309" s="15" t="e">
        <f t="shared" si="4"/>
        <v>#DIV/0!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</row>
    <row r="310" spans="1:28" customFormat="1" ht="15.75">
      <c r="A310" s="23">
        <v>308</v>
      </c>
      <c r="B310" s="23">
        <v>306</v>
      </c>
      <c r="C310" s="26" t="s">
        <v>12</v>
      </c>
      <c r="D310" s="3" t="s">
        <v>327</v>
      </c>
      <c r="E310" s="16"/>
      <c r="F310" s="16"/>
      <c r="G310" s="16"/>
      <c r="H310" s="12"/>
      <c r="I310" s="12"/>
      <c r="J310" s="15" t="e">
        <f t="shared" si="4"/>
        <v>#DIV/0!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</row>
    <row r="311" spans="1:28" customFormat="1" ht="15.75">
      <c r="A311" s="23">
        <v>309</v>
      </c>
      <c r="B311" s="23">
        <v>307</v>
      </c>
      <c r="C311" s="26" t="s">
        <v>25</v>
      </c>
      <c r="D311" s="3" t="s">
        <v>328</v>
      </c>
      <c r="E311" s="16"/>
      <c r="F311" s="16"/>
      <c r="G311" s="16"/>
      <c r="H311" s="12"/>
      <c r="I311" s="12"/>
      <c r="J311" s="15" t="e">
        <f t="shared" si="4"/>
        <v>#DIV/0!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</row>
    <row r="312" spans="1:28" customFormat="1" ht="28.5">
      <c r="A312" s="23">
        <v>310</v>
      </c>
      <c r="B312" s="23">
        <v>308</v>
      </c>
      <c r="C312" s="26"/>
      <c r="D312" s="4" t="s">
        <v>329</v>
      </c>
      <c r="E312" s="16"/>
      <c r="F312" s="16"/>
      <c r="G312" s="16"/>
      <c r="H312" s="12"/>
      <c r="I312" s="12"/>
      <c r="J312" s="15" t="e">
        <f t="shared" si="4"/>
        <v>#DIV/0!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</row>
    <row r="313" spans="1:28" customFormat="1" ht="30">
      <c r="A313" s="23">
        <v>311</v>
      </c>
      <c r="B313" s="23">
        <v>309</v>
      </c>
      <c r="C313" s="26" t="s">
        <v>61</v>
      </c>
      <c r="D313" s="3" t="s">
        <v>330</v>
      </c>
      <c r="E313" s="16"/>
      <c r="F313" s="16"/>
      <c r="G313" s="16"/>
      <c r="H313" s="12"/>
      <c r="I313" s="12"/>
      <c r="J313" s="15" t="e">
        <f t="shared" si="4"/>
        <v>#DIV/0!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</row>
    <row r="314" spans="1:28" customFormat="1" ht="30">
      <c r="A314" s="23">
        <v>312</v>
      </c>
      <c r="B314" s="23">
        <v>310</v>
      </c>
      <c r="C314" s="26" t="s">
        <v>61</v>
      </c>
      <c r="D314" s="3" t="s">
        <v>331</v>
      </c>
      <c r="E314" s="16"/>
      <c r="F314" s="16"/>
      <c r="G314" s="16"/>
      <c r="H314" s="12"/>
      <c r="I314" s="12"/>
      <c r="J314" s="15" t="e">
        <f t="shared" si="4"/>
        <v>#DIV/0!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</row>
    <row r="315" spans="1:28" customFormat="1" ht="47.25">
      <c r="A315" s="23">
        <v>313</v>
      </c>
      <c r="B315" s="23">
        <v>311</v>
      </c>
      <c r="C315" s="26" t="s">
        <v>61</v>
      </c>
      <c r="D315" s="3" t="s">
        <v>332</v>
      </c>
      <c r="E315" s="12" t="s">
        <v>1585</v>
      </c>
      <c r="F315" s="12" t="s">
        <v>1586</v>
      </c>
      <c r="G315" s="12" t="s">
        <v>1360</v>
      </c>
      <c r="H315" s="12">
        <v>83.38</v>
      </c>
      <c r="I315" s="12">
        <v>58</v>
      </c>
      <c r="J315" s="15">
        <f t="shared" si="4"/>
        <v>30.43895418565603</v>
      </c>
      <c r="K315" s="12" t="s">
        <v>1342</v>
      </c>
      <c r="L315" s="12" t="s">
        <v>1343</v>
      </c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</row>
    <row r="316" spans="1:28" customFormat="1" ht="47.25">
      <c r="A316" s="23">
        <v>314</v>
      </c>
      <c r="B316" s="23">
        <v>312</v>
      </c>
      <c r="C316" s="26" t="s">
        <v>61</v>
      </c>
      <c r="D316" s="3" t="s">
        <v>333</v>
      </c>
      <c r="E316" s="12" t="s">
        <v>1587</v>
      </c>
      <c r="F316" s="12" t="s">
        <v>1586</v>
      </c>
      <c r="G316" s="12" t="s">
        <v>1360</v>
      </c>
      <c r="H316" s="12">
        <v>140.88999999999999</v>
      </c>
      <c r="I316" s="12">
        <v>47</v>
      </c>
      <c r="J316" s="15">
        <f t="shared" si="4"/>
        <v>66.640641635318332</v>
      </c>
      <c r="K316" s="12" t="s">
        <v>1342</v>
      </c>
      <c r="L316" s="12" t="s">
        <v>1343</v>
      </c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</row>
    <row r="317" spans="1:28" customFormat="1" ht="30">
      <c r="A317" s="23">
        <v>315</v>
      </c>
      <c r="B317" s="23">
        <v>313</v>
      </c>
      <c r="C317" s="26" t="s">
        <v>61</v>
      </c>
      <c r="D317" s="3" t="s">
        <v>334</v>
      </c>
      <c r="E317" s="16"/>
      <c r="F317" s="16"/>
      <c r="G317" s="16"/>
      <c r="H317" s="12"/>
      <c r="I317" s="12"/>
      <c r="J317" s="15" t="e">
        <f t="shared" si="4"/>
        <v>#DIV/0!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</row>
    <row r="318" spans="1:28" customFormat="1" ht="30">
      <c r="A318" s="23">
        <v>316</v>
      </c>
      <c r="B318" s="23">
        <v>314</v>
      </c>
      <c r="C318" s="26" t="s">
        <v>61</v>
      </c>
      <c r="D318" s="3" t="s">
        <v>335</v>
      </c>
      <c r="E318" s="12"/>
      <c r="F318" s="12"/>
      <c r="G318" s="12"/>
      <c r="H318" s="12"/>
      <c r="I318" s="12"/>
      <c r="J318" s="15" t="e">
        <f t="shared" si="4"/>
        <v>#DIV/0!</v>
      </c>
      <c r="K318" s="12"/>
      <c r="L318" s="12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</row>
    <row r="319" spans="1:28" customFormat="1" ht="30">
      <c r="A319" s="23">
        <v>317</v>
      </c>
      <c r="B319" s="23">
        <v>315</v>
      </c>
      <c r="C319" s="26" t="s">
        <v>61</v>
      </c>
      <c r="D319" s="3" t="s">
        <v>336</v>
      </c>
      <c r="E319" s="16"/>
      <c r="F319" s="16"/>
      <c r="G319" s="16"/>
      <c r="H319" s="12"/>
      <c r="I319" s="12"/>
      <c r="J319" s="15" t="e">
        <f t="shared" si="4"/>
        <v>#DIV/0!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</row>
    <row r="320" spans="1:28" customFormat="1" ht="30">
      <c r="A320" s="23">
        <v>318</v>
      </c>
      <c r="B320" s="23">
        <v>316</v>
      </c>
      <c r="C320" s="26" t="s">
        <v>337</v>
      </c>
      <c r="D320" s="3" t="s">
        <v>338</v>
      </c>
      <c r="E320" s="16"/>
      <c r="F320" s="16"/>
      <c r="G320" s="16"/>
      <c r="H320" s="12"/>
      <c r="I320" s="12"/>
      <c r="J320" s="15" t="e">
        <f t="shared" si="4"/>
        <v>#DIV/0!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</row>
    <row r="321" spans="1:28" customFormat="1" ht="75">
      <c r="A321" s="23">
        <v>319</v>
      </c>
      <c r="B321" s="23">
        <v>317</v>
      </c>
      <c r="C321" s="26" t="s">
        <v>61</v>
      </c>
      <c r="D321" s="3" t="s">
        <v>339</v>
      </c>
      <c r="E321" s="16"/>
      <c r="F321" s="16"/>
      <c r="G321" s="16"/>
      <c r="H321" s="12"/>
      <c r="I321" s="12"/>
      <c r="J321" s="15" t="e">
        <f t="shared" si="4"/>
        <v>#DIV/0!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</row>
    <row r="322" spans="1:28" customFormat="1" ht="28.5">
      <c r="A322" s="23">
        <v>320</v>
      </c>
      <c r="B322" s="23">
        <v>318</v>
      </c>
      <c r="C322" s="26"/>
      <c r="D322" s="4" t="s">
        <v>340</v>
      </c>
      <c r="E322" s="16"/>
      <c r="F322" s="16"/>
      <c r="G322" s="16"/>
      <c r="H322" s="12"/>
      <c r="I322" s="12"/>
      <c r="J322" s="15" t="e">
        <f t="shared" si="4"/>
        <v>#DIV/0!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</row>
    <row r="323" spans="1:28" customFormat="1" ht="30">
      <c r="A323" s="23">
        <v>321</v>
      </c>
      <c r="B323" s="23">
        <v>319</v>
      </c>
      <c r="C323" s="26" t="s">
        <v>61</v>
      </c>
      <c r="D323" s="3" t="s">
        <v>341</v>
      </c>
      <c r="E323" s="16"/>
      <c r="F323" s="16"/>
      <c r="G323" s="16"/>
      <c r="H323" s="12"/>
      <c r="I323" s="12"/>
      <c r="J323" s="15" t="e">
        <f t="shared" si="4"/>
        <v>#DIV/0!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</row>
    <row r="324" spans="1:28" customFormat="1" ht="30">
      <c r="A324" s="23">
        <v>322</v>
      </c>
      <c r="B324" s="23">
        <v>320</v>
      </c>
      <c r="C324" s="26" t="s">
        <v>342</v>
      </c>
      <c r="D324" s="3" t="s">
        <v>343</v>
      </c>
      <c r="E324" s="16"/>
      <c r="F324" s="16"/>
      <c r="G324" s="16"/>
      <c r="H324" s="12"/>
      <c r="I324" s="12"/>
      <c r="J324" s="15" t="e">
        <f t="shared" ref="J324:J387" si="6">100-I324/H324*100</f>
        <v>#DIV/0!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</row>
    <row r="325" spans="1:28" customFormat="1" ht="47.25">
      <c r="A325" s="23">
        <v>323</v>
      </c>
      <c r="B325" s="23">
        <v>321</v>
      </c>
      <c r="C325" s="26" t="s">
        <v>61</v>
      </c>
      <c r="D325" s="3" t="s">
        <v>344</v>
      </c>
      <c r="E325" s="12" t="s">
        <v>1588</v>
      </c>
      <c r="F325" s="12" t="s">
        <v>1589</v>
      </c>
      <c r="G325" s="12" t="s">
        <v>1150</v>
      </c>
      <c r="H325" s="12">
        <v>240.75</v>
      </c>
      <c r="I325" s="12">
        <v>175</v>
      </c>
      <c r="J325" s="15">
        <f t="shared" si="6"/>
        <v>27.310488058151606</v>
      </c>
      <c r="K325" s="12" t="s">
        <v>1342</v>
      </c>
      <c r="L325" s="12" t="s">
        <v>1343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</row>
    <row r="326" spans="1:28" customFormat="1" ht="47.25">
      <c r="A326" s="23">
        <v>324</v>
      </c>
      <c r="B326" s="23">
        <v>322</v>
      </c>
      <c r="C326" s="26" t="s">
        <v>342</v>
      </c>
      <c r="D326" s="3" t="s">
        <v>345</v>
      </c>
      <c r="E326" s="12" t="s">
        <v>1590</v>
      </c>
      <c r="F326" s="12" t="s">
        <v>1589</v>
      </c>
      <c r="G326" s="12" t="s">
        <v>1591</v>
      </c>
      <c r="H326" s="12">
        <v>435.27</v>
      </c>
      <c r="I326" s="12">
        <v>195</v>
      </c>
      <c r="J326" s="15">
        <f t="shared" si="6"/>
        <v>55.200220552760356</v>
      </c>
      <c r="K326" s="12" t="s">
        <v>1342</v>
      </c>
      <c r="L326" s="12" t="s">
        <v>1343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</row>
    <row r="327" spans="1:28" customFormat="1" ht="30">
      <c r="A327" s="23">
        <v>325</v>
      </c>
      <c r="B327" s="23">
        <v>323</v>
      </c>
      <c r="C327" s="26" t="s">
        <v>342</v>
      </c>
      <c r="D327" s="3" t="s">
        <v>346</v>
      </c>
      <c r="E327" s="12"/>
      <c r="F327" s="12"/>
      <c r="G327" s="12"/>
      <c r="H327" s="12"/>
      <c r="I327" s="12"/>
      <c r="J327" s="15" t="e">
        <f t="shared" si="6"/>
        <v>#DIV/0!</v>
      </c>
      <c r="K327" s="12"/>
      <c r="L327" s="12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</row>
    <row r="328" spans="1:28" customFormat="1" ht="47.25">
      <c r="A328" s="23">
        <v>326</v>
      </c>
      <c r="B328" s="23">
        <v>324</v>
      </c>
      <c r="C328" s="26" t="s">
        <v>342</v>
      </c>
      <c r="D328" s="3" t="s">
        <v>347</v>
      </c>
      <c r="E328" s="12" t="s">
        <v>1592</v>
      </c>
      <c r="F328" s="12" t="s">
        <v>1589</v>
      </c>
      <c r="G328" s="12" t="s">
        <v>1593</v>
      </c>
      <c r="H328" s="12">
        <v>40.36</v>
      </c>
      <c r="I328" s="12">
        <v>34.299999999999997</v>
      </c>
      <c r="J328" s="15">
        <f t="shared" si="6"/>
        <v>15.014866204162544</v>
      </c>
      <c r="K328" s="12" t="s">
        <v>1342</v>
      </c>
      <c r="L328" s="12" t="s">
        <v>1343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</row>
    <row r="329" spans="1:28" customFormat="1" ht="42.75">
      <c r="A329" s="23">
        <v>327</v>
      </c>
      <c r="B329" s="23">
        <v>325</v>
      </c>
      <c r="C329" s="26"/>
      <c r="D329" s="4" t="s">
        <v>348</v>
      </c>
      <c r="E329" s="16"/>
      <c r="F329" s="16"/>
      <c r="G329" s="16"/>
      <c r="H329" s="12"/>
      <c r="I329" s="12"/>
      <c r="J329" s="15" t="e">
        <f t="shared" si="6"/>
        <v>#DIV/0!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</row>
    <row r="330" spans="1:28" customFormat="1" ht="31.5">
      <c r="A330" s="23">
        <v>328</v>
      </c>
      <c r="B330" s="23">
        <v>326</v>
      </c>
      <c r="C330" s="26" t="s">
        <v>12</v>
      </c>
      <c r="D330" s="3" t="s">
        <v>349</v>
      </c>
      <c r="E330" s="12" t="s">
        <v>1594</v>
      </c>
      <c r="F330" s="12" t="s">
        <v>12</v>
      </c>
      <c r="G330" s="12" t="s">
        <v>1113</v>
      </c>
      <c r="H330" s="12">
        <v>456.52</v>
      </c>
      <c r="I330" s="12">
        <v>325</v>
      </c>
      <c r="J330" s="15">
        <f t="shared" si="6"/>
        <v>28.809252606676594</v>
      </c>
      <c r="K330" s="12" t="s">
        <v>1114</v>
      </c>
      <c r="L330" s="12" t="s">
        <v>1111</v>
      </c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</row>
    <row r="331" spans="1:28" customFormat="1" ht="15.75">
      <c r="A331" s="23">
        <v>329</v>
      </c>
      <c r="B331" s="23">
        <v>327</v>
      </c>
      <c r="C331" s="26" t="s">
        <v>12</v>
      </c>
      <c r="D331" s="3" t="s">
        <v>350</v>
      </c>
      <c r="E331" s="16"/>
      <c r="F331" s="16"/>
      <c r="G331" s="16"/>
      <c r="H331" s="12"/>
      <c r="I331" s="12"/>
      <c r="J331" s="15" t="e">
        <f t="shared" si="6"/>
        <v>#DIV/0!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</row>
    <row r="332" spans="1:28" customFormat="1" ht="31.5">
      <c r="A332" s="23">
        <v>330</v>
      </c>
      <c r="B332" s="23">
        <v>328</v>
      </c>
      <c r="C332" s="26" t="s">
        <v>12</v>
      </c>
      <c r="D332" s="3" t="s">
        <v>351</v>
      </c>
      <c r="E332" s="12" t="s">
        <v>1595</v>
      </c>
      <c r="F332" s="12" t="s">
        <v>12</v>
      </c>
      <c r="G332" s="12" t="s">
        <v>1121</v>
      </c>
      <c r="H332" s="12">
        <v>286.89</v>
      </c>
      <c r="I332" s="12">
        <v>69.97</v>
      </c>
      <c r="J332" s="15">
        <f t="shared" si="6"/>
        <v>75.610861305726928</v>
      </c>
      <c r="K332" s="12" t="s">
        <v>1180</v>
      </c>
      <c r="L332" s="12" t="s">
        <v>1118</v>
      </c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</row>
    <row r="333" spans="1:28" customFormat="1" ht="30">
      <c r="A333" s="23">
        <v>331</v>
      </c>
      <c r="B333" s="23">
        <v>329</v>
      </c>
      <c r="C333" s="26" t="s">
        <v>12</v>
      </c>
      <c r="D333" s="6" t="s">
        <v>352</v>
      </c>
      <c r="E333" s="16"/>
      <c r="F333" s="16"/>
      <c r="G333" s="16"/>
      <c r="H333" s="12"/>
      <c r="I333" s="12"/>
      <c r="J333" s="15" t="e">
        <f t="shared" si="6"/>
        <v>#DIV/0!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</row>
    <row r="334" spans="1:28" customFormat="1" ht="45">
      <c r="A334" s="23">
        <v>332</v>
      </c>
      <c r="B334" s="23">
        <v>330</v>
      </c>
      <c r="C334" s="26" t="s">
        <v>12</v>
      </c>
      <c r="D334" s="3" t="s">
        <v>353</v>
      </c>
      <c r="E334" s="12" t="s">
        <v>1596</v>
      </c>
      <c r="F334" s="12" t="s">
        <v>12</v>
      </c>
      <c r="G334" s="12" t="s">
        <v>1597</v>
      </c>
      <c r="H334" s="12">
        <v>344.06</v>
      </c>
      <c r="I334" s="12">
        <v>96.4</v>
      </c>
      <c r="J334" s="15">
        <f t="shared" si="6"/>
        <v>71.98163111085276</v>
      </c>
      <c r="K334" s="12" t="s">
        <v>1180</v>
      </c>
      <c r="L334" s="12" t="s">
        <v>1118</v>
      </c>
      <c r="M334" s="12" t="s">
        <v>1598</v>
      </c>
      <c r="N334" s="12" t="s">
        <v>12</v>
      </c>
      <c r="O334" s="12" t="s">
        <v>1597</v>
      </c>
      <c r="P334" s="12">
        <v>247.48</v>
      </c>
      <c r="Q334" s="12">
        <v>168.29</v>
      </c>
      <c r="R334" s="15">
        <f>100-Q334/P334*100</f>
        <v>31.998545336996926</v>
      </c>
      <c r="S334" s="12" t="s">
        <v>1140</v>
      </c>
      <c r="T334" s="12" t="s">
        <v>1141</v>
      </c>
      <c r="U334" s="16"/>
      <c r="V334" s="16"/>
      <c r="W334" s="16"/>
      <c r="X334" s="16"/>
      <c r="Y334" s="16"/>
      <c r="Z334" s="16"/>
      <c r="AA334" s="16"/>
      <c r="AB334" s="16"/>
    </row>
    <row r="335" spans="1:28" customFormat="1" ht="15.75">
      <c r="A335" s="23">
        <v>333</v>
      </c>
      <c r="B335" s="23">
        <v>331</v>
      </c>
      <c r="C335" s="26" t="s">
        <v>12</v>
      </c>
      <c r="D335" s="6" t="s">
        <v>354</v>
      </c>
      <c r="E335" s="16"/>
      <c r="F335" s="16"/>
      <c r="G335" s="16"/>
      <c r="H335" s="12"/>
      <c r="I335" s="12"/>
      <c r="J335" s="15" t="e">
        <f t="shared" si="6"/>
        <v>#DIV/0!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</row>
    <row r="336" spans="1:28" customFormat="1" ht="31.5">
      <c r="A336" s="23">
        <v>334</v>
      </c>
      <c r="B336" s="23">
        <v>332</v>
      </c>
      <c r="C336" s="26" t="s">
        <v>199</v>
      </c>
      <c r="D336" s="3" t="s">
        <v>355</v>
      </c>
      <c r="E336" s="12" t="s">
        <v>1599</v>
      </c>
      <c r="F336" s="12" t="s">
        <v>12</v>
      </c>
      <c r="G336" s="12" t="s">
        <v>1113</v>
      </c>
      <c r="H336" s="12">
        <v>525</v>
      </c>
      <c r="I336" s="12">
        <v>446.25</v>
      </c>
      <c r="J336" s="15">
        <f t="shared" si="6"/>
        <v>15</v>
      </c>
      <c r="K336" s="12" t="s">
        <v>1293</v>
      </c>
      <c r="L336" s="12" t="s">
        <v>1293</v>
      </c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</row>
    <row r="337" spans="1:28" customFormat="1" ht="31.5">
      <c r="A337" s="23">
        <v>335</v>
      </c>
      <c r="B337" s="23">
        <v>333</v>
      </c>
      <c r="C337" s="26" t="s">
        <v>12</v>
      </c>
      <c r="D337" s="3" t="s">
        <v>356</v>
      </c>
      <c r="E337" s="12" t="s">
        <v>1600</v>
      </c>
      <c r="F337" s="12" t="s">
        <v>12</v>
      </c>
      <c r="G337" s="12" t="s">
        <v>1085</v>
      </c>
      <c r="H337" s="12">
        <v>493.5</v>
      </c>
      <c r="I337" s="12">
        <v>285.24</v>
      </c>
      <c r="J337" s="15">
        <f t="shared" si="6"/>
        <v>42.200607902735563</v>
      </c>
      <c r="K337" s="12" t="s">
        <v>1293</v>
      </c>
      <c r="L337" s="12" t="s">
        <v>1293</v>
      </c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</row>
    <row r="338" spans="1:28" customFormat="1" ht="31.5">
      <c r="A338" s="23">
        <v>336</v>
      </c>
      <c r="B338" s="23">
        <v>334</v>
      </c>
      <c r="C338" s="26" t="s">
        <v>12</v>
      </c>
      <c r="D338" s="3" t="s">
        <v>357</v>
      </c>
      <c r="E338" s="12" t="s">
        <v>1601</v>
      </c>
      <c r="F338" s="12" t="s">
        <v>12</v>
      </c>
      <c r="G338" s="12" t="s">
        <v>1597</v>
      </c>
      <c r="H338" s="12">
        <v>211.02</v>
      </c>
      <c r="I338" s="12">
        <v>85.03</v>
      </c>
      <c r="J338" s="15">
        <f t="shared" si="6"/>
        <v>59.70524120936404</v>
      </c>
      <c r="K338" s="12" t="s">
        <v>1180</v>
      </c>
      <c r="L338" s="12" t="s">
        <v>1118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</row>
    <row r="339" spans="1:28" customFormat="1" ht="30">
      <c r="A339" s="23">
        <v>337</v>
      </c>
      <c r="B339" s="23">
        <v>335</v>
      </c>
      <c r="C339" s="26" t="s">
        <v>12</v>
      </c>
      <c r="D339" s="3" t="s">
        <v>358</v>
      </c>
      <c r="E339" s="16"/>
      <c r="F339" s="16"/>
      <c r="G339" s="16"/>
      <c r="H339" s="12"/>
      <c r="I339" s="12"/>
      <c r="J339" s="15" t="e">
        <f t="shared" si="6"/>
        <v>#DIV/0!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</row>
    <row r="340" spans="1:28" customFormat="1" ht="30">
      <c r="A340" s="23">
        <v>338</v>
      </c>
      <c r="B340" s="23">
        <v>336</v>
      </c>
      <c r="C340" s="26" t="s">
        <v>11</v>
      </c>
      <c r="D340" s="3" t="s">
        <v>359</v>
      </c>
      <c r="E340" s="16"/>
      <c r="F340" s="16"/>
      <c r="G340" s="16"/>
      <c r="H340" s="12"/>
      <c r="I340" s="12"/>
      <c r="J340" s="15" t="e">
        <f t="shared" si="6"/>
        <v>#DIV/0!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</row>
    <row r="341" spans="1:28" customFormat="1" ht="45">
      <c r="A341" s="23">
        <v>339</v>
      </c>
      <c r="B341" s="23">
        <v>337</v>
      </c>
      <c r="C341" s="26" t="s">
        <v>12</v>
      </c>
      <c r="D341" s="3" t="s">
        <v>360</v>
      </c>
      <c r="E341" s="16"/>
      <c r="F341" s="16"/>
      <c r="G341" s="16"/>
      <c r="H341" s="12"/>
      <c r="I341" s="12"/>
      <c r="J341" s="15" t="e">
        <f t="shared" si="6"/>
        <v>#DIV/0!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</row>
    <row r="342" spans="1:28" customFormat="1" ht="15.75">
      <c r="A342" s="23">
        <v>340</v>
      </c>
      <c r="B342" s="23">
        <v>338</v>
      </c>
      <c r="C342" s="26" t="s">
        <v>11</v>
      </c>
      <c r="D342" s="3" t="s">
        <v>361</v>
      </c>
      <c r="E342" s="16"/>
      <c r="F342" s="16"/>
      <c r="G342" s="16"/>
      <c r="H342" s="12"/>
      <c r="I342" s="12"/>
      <c r="J342" s="15" t="e">
        <f t="shared" si="6"/>
        <v>#DIV/0!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</row>
    <row r="343" spans="1:28" customFormat="1" ht="45">
      <c r="A343" s="23">
        <v>341</v>
      </c>
      <c r="B343" s="23">
        <v>339</v>
      </c>
      <c r="C343" s="26" t="s">
        <v>11</v>
      </c>
      <c r="D343" s="3" t="s">
        <v>362</v>
      </c>
      <c r="E343" s="16"/>
      <c r="F343" s="16"/>
      <c r="G343" s="16"/>
      <c r="H343" s="12"/>
      <c r="I343" s="12"/>
      <c r="J343" s="15" t="e">
        <f t="shared" si="6"/>
        <v>#DIV/0!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</row>
    <row r="344" spans="1:28" customFormat="1" ht="30">
      <c r="A344" s="23">
        <v>342</v>
      </c>
      <c r="B344" s="23">
        <v>340</v>
      </c>
      <c r="C344" s="26" t="s">
        <v>12</v>
      </c>
      <c r="D344" s="3" t="s">
        <v>363</v>
      </c>
      <c r="E344" s="16"/>
      <c r="F344" s="16"/>
      <c r="G344" s="16"/>
      <c r="H344" s="12"/>
      <c r="I344" s="12"/>
      <c r="J344" s="15" t="e">
        <f t="shared" si="6"/>
        <v>#DIV/0!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</row>
    <row r="345" spans="1:28" customFormat="1" ht="15.75">
      <c r="A345" s="23">
        <v>343</v>
      </c>
      <c r="B345" s="23">
        <v>341</v>
      </c>
      <c r="C345" s="26" t="s">
        <v>12</v>
      </c>
      <c r="D345" s="3" t="s">
        <v>364</v>
      </c>
      <c r="E345" s="16"/>
      <c r="F345" s="16"/>
      <c r="G345" s="16"/>
      <c r="H345" s="12"/>
      <c r="I345" s="12"/>
      <c r="J345" s="15" t="e">
        <f t="shared" si="6"/>
        <v>#DIV/0!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</row>
    <row r="346" spans="1:28" customFormat="1" ht="30">
      <c r="A346" s="23">
        <v>344</v>
      </c>
      <c r="B346" s="23">
        <v>342</v>
      </c>
      <c r="C346" s="26" t="s">
        <v>12</v>
      </c>
      <c r="D346" s="3" t="s">
        <v>365</v>
      </c>
      <c r="E346" s="16"/>
      <c r="F346" s="16"/>
      <c r="G346" s="16"/>
      <c r="H346" s="12"/>
      <c r="I346" s="12"/>
      <c r="J346" s="15" t="e">
        <f t="shared" si="6"/>
        <v>#DIV/0!</v>
      </c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</row>
    <row r="347" spans="1:28" customFormat="1" ht="31.5">
      <c r="A347" s="23">
        <v>345</v>
      </c>
      <c r="B347" s="23">
        <v>343</v>
      </c>
      <c r="C347" s="26" t="s">
        <v>85</v>
      </c>
      <c r="D347" s="3" t="s">
        <v>366</v>
      </c>
      <c r="E347" s="12" t="s">
        <v>1602</v>
      </c>
      <c r="F347" s="12" t="s">
        <v>85</v>
      </c>
      <c r="G347" s="12" t="s">
        <v>1162</v>
      </c>
      <c r="H347" s="12">
        <v>658.08</v>
      </c>
      <c r="I347" s="12">
        <v>559.37</v>
      </c>
      <c r="J347" s="15">
        <f t="shared" si="6"/>
        <v>14.9996960855823</v>
      </c>
      <c r="K347" s="12" t="s">
        <v>1128</v>
      </c>
      <c r="L347" s="12" t="s">
        <v>1128</v>
      </c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</row>
    <row r="348" spans="1:28" customFormat="1" ht="30">
      <c r="A348" s="23">
        <v>346</v>
      </c>
      <c r="B348" s="23">
        <v>344</v>
      </c>
      <c r="C348" s="26" t="s">
        <v>85</v>
      </c>
      <c r="D348" s="3" t="s">
        <v>367</v>
      </c>
      <c r="E348" s="16"/>
      <c r="F348" s="16"/>
      <c r="G348" s="16"/>
      <c r="H348" s="12"/>
      <c r="I348" s="12"/>
      <c r="J348" s="15" t="e">
        <f t="shared" si="6"/>
        <v>#DIV/0!</v>
      </c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</row>
    <row r="349" spans="1:28" customFormat="1" ht="30">
      <c r="A349" s="23">
        <v>347</v>
      </c>
      <c r="B349" s="23">
        <v>345</v>
      </c>
      <c r="C349" s="26" t="s">
        <v>85</v>
      </c>
      <c r="D349" s="3" t="s">
        <v>368</v>
      </c>
      <c r="E349" s="16"/>
      <c r="F349" s="16"/>
      <c r="G349" s="16"/>
      <c r="H349" s="12"/>
      <c r="I349" s="12"/>
      <c r="J349" s="15" t="e">
        <f t="shared" si="6"/>
        <v>#DIV/0!</v>
      </c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</row>
    <row r="350" spans="1:28" customFormat="1" ht="30">
      <c r="A350" s="23">
        <v>348</v>
      </c>
      <c r="B350" s="23">
        <v>346</v>
      </c>
      <c r="C350" s="26" t="s">
        <v>85</v>
      </c>
      <c r="D350" s="3" t="s">
        <v>369</v>
      </c>
      <c r="E350" s="16"/>
      <c r="F350" s="16"/>
      <c r="G350" s="16"/>
      <c r="H350" s="12"/>
      <c r="I350" s="12"/>
      <c r="J350" s="15" t="e">
        <f t="shared" si="6"/>
        <v>#DIV/0!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</row>
    <row r="351" spans="1:28" customFormat="1" ht="31.5">
      <c r="A351" s="23">
        <v>349</v>
      </c>
      <c r="B351" s="23">
        <v>347</v>
      </c>
      <c r="C351" s="26" t="s">
        <v>33</v>
      </c>
      <c r="D351" s="3" t="s">
        <v>370</v>
      </c>
      <c r="E351" s="12" t="s">
        <v>1603</v>
      </c>
      <c r="F351" s="12" t="s">
        <v>33</v>
      </c>
      <c r="G351" s="12" t="s">
        <v>1604</v>
      </c>
      <c r="H351" s="12">
        <v>800</v>
      </c>
      <c r="I351" s="12">
        <v>350</v>
      </c>
      <c r="J351" s="15">
        <f t="shared" si="6"/>
        <v>56.25</v>
      </c>
      <c r="K351" s="12" t="s">
        <v>1081</v>
      </c>
      <c r="L351" s="12" t="s">
        <v>1081</v>
      </c>
      <c r="M351" s="12" t="s">
        <v>1605</v>
      </c>
      <c r="N351" s="12" t="s">
        <v>33</v>
      </c>
      <c r="O351" s="12" t="s">
        <v>1604</v>
      </c>
      <c r="P351" s="12">
        <v>840</v>
      </c>
      <c r="Q351" s="12">
        <v>406</v>
      </c>
      <c r="R351" s="15">
        <f>100-Q351/P351*100</f>
        <v>51.666666666666664</v>
      </c>
      <c r="S351" s="12" t="s">
        <v>1072</v>
      </c>
      <c r="T351" s="12" t="s">
        <v>1072</v>
      </c>
      <c r="U351" s="16"/>
      <c r="V351" s="16"/>
      <c r="W351" s="16"/>
      <c r="X351" s="16"/>
      <c r="Y351" s="16"/>
      <c r="Z351" s="16"/>
      <c r="AA351" s="16"/>
      <c r="AB351" s="16"/>
    </row>
    <row r="352" spans="1:28" customFormat="1" ht="15.75">
      <c r="A352" s="23">
        <v>350</v>
      </c>
      <c r="B352" s="23">
        <v>348</v>
      </c>
      <c r="C352" s="26" t="s">
        <v>12</v>
      </c>
      <c r="D352" s="3" t="s">
        <v>371</v>
      </c>
      <c r="E352" s="12"/>
      <c r="F352" s="12"/>
      <c r="G352" s="12"/>
      <c r="H352" s="12"/>
      <c r="I352" s="12"/>
      <c r="J352" s="15"/>
      <c r="K352" s="12"/>
      <c r="L352" s="12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</row>
    <row r="353" spans="1:28" customFormat="1" ht="15.75">
      <c r="A353" s="23">
        <v>351</v>
      </c>
      <c r="B353" s="23">
        <v>349</v>
      </c>
      <c r="C353" s="26" t="s">
        <v>12</v>
      </c>
      <c r="D353" s="3" t="s">
        <v>372</v>
      </c>
      <c r="E353" s="16"/>
      <c r="F353" s="16"/>
      <c r="G353" s="16"/>
      <c r="H353" s="12"/>
      <c r="I353" s="12"/>
      <c r="J353" s="15" t="e">
        <f t="shared" si="6"/>
        <v>#DIV/0!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</row>
    <row r="354" spans="1:28" customFormat="1" ht="15.75">
      <c r="A354" s="23">
        <v>352</v>
      </c>
      <c r="B354" s="23">
        <v>350</v>
      </c>
      <c r="C354" s="26"/>
      <c r="D354" s="4" t="s">
        <v>373</v>
      </c>
      <c r="E354" s="16"/>
      <c r="F354" s="16"/>
      <c r="G354" s="16"/>
      <c r="H354" s="12"/>
      <c r="I354" s="12"/>
      <c r="J354" s="15" t="e">
        <f t="shared" si="6"/>
        <v>#DIV/0!</v>
      </c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</row>
    <row r="355" spans="1:28" customFormat="1" ht="30">
      <c r="A355" s="23">
        <v>353</v>
      </c>
      <c r="B355" s="23">
        <v>351</v>
      </c>
      <c r="C355" s="26" t="s">
        <v>12</v>
      </c>
      <c r="D355" s="3" t="s">
        <v>374</v>
      </c>
      <c r="E355" s="16"/>
      <c r="F355" s="16"/>
      <c r="G355" s="16"/>
      <c r="H355" s="12"/>
      <c r="I355" s="12"/>
      <c r="J355" s="15" t="e">
        <f t="shared" si="6"/>
        <v>#DIV/0!</v>
      </c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</row>
    <row r="356" spans="1:28" customFormat="1" ht="15.75">
      <c r="A356" s="23">
        <v>354</v>
      </c>
      <c r="B356" s="23">
        <v>352</v>
      </c>
      <c r="C356" s="26" t="s">
        <v>12</v>
      </c>
      <c r="D356" s="3" t="s">
        <v>375</v>
      </c>
      <c r="E356" s="16"/>
      <c r="F356" s="16"/>
      <c r="G356" s="16"/>
      <c r="H356" s="12"/>
      <c r="I356" s="12"/>
      <c r="J356" s="15" t="e">
        <f t="shared" si="6"/>
        <v>#DIV/0!</v>
      </c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</row>
    <row r="357" spans="1:28" customFormat="1" ht="30">
      <c r="A357" s="23">
        <v>355</v>
      </c>
      <c r="B357" s="23">
        <v>353</v>
      </c>
      <c r="C357" s="26" t="s">
        <v>11</v>
      </c>
      <c r="D357" s="3" t="s">
        <v>376</v>
      </c>
      <c r="E357" s="16"/>
      <c r="F357" s="16"/>
      <c r="G357" s="16"/>
      <c r="H357" s="12"/>
      <c r="I357" s="12"/>
      <c r="J357" s="15" t="e">
        <f t="shared" si="6"/>
        <v>#DIV/0!</v>
      </c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</row>
    <row r="358" spans="1:28" customFormat="1" ht="15.75">
      <c r="A358" s="23">
        <v>356</v>
      </c>
      <c r="B358" s="23">
        <v>354</v>
      </c>
      <c r="C358" s="26" t="s">
        <v>11</v>
      </c>
      <c r="D358" s="3" t="s">
        <v>377</v>
      </c>
      <c r="E358" s="16"/>
      <c r="F358" s="16"/>
      <c r="G358" s="16"/>
      <c r="H358" s="12"/>
      <c r="I358" s="12"/>
      <c r="J358" s="15" t="e">
        <f t="shared" si="6"/>
        <v>#DIV/0!</v>
      </c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</row>
    <row r="359" spans="1:28" customFormat="1" ht="15.75">
      <c r="A359" s="23">
        <v>357</v>
      </c>
      <c r="B359" s="23">
        <v>355</v>
      </c>
      <c r="C359" s="26" t="s">
        <v>11</v>
      </c>
      <c r="D359" s="3" t="s">
        <v>378</v>
      </c>
      <c r="E359" s="16"/>
      <c r="F359" s="16"/>
      <c r="G359" s="16"/>
      <c r="H359" s="12"/>
      <c r="I359" s="12"/>
      <c r="J359" s="15" t="e">
        <f t="shared" si="6"/>
        <v>#DIV/0!</v>
      </c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</row>
    <row r="360" spans="1:28" customFormat="1" ht="15.75">
      <c r="A360" s="23">
        <v>358</v>
      </c>
      <c r="B360" s="23">
        <v>356</v>
      </c>
      <c r="C360" s="26" t="s">
        <v>11</v>
      </c>
      <c r="D360" s="3" t="s">
        <v>379</v>
      </c>
      <c r="E360" s="16"/>
      <c r="F360" s="16"/>
      <c r="G360" s="16"/>
      <c r="H360" s="12"/>
      <c r="I360" s="12"/>
      <c r="J360" s="15" t="e">
        <f t="shared" si="6"/>
        <v>#DIV/0!</v>
      </c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</row>
    <row r="361" spans="1:28" customFormat="1" ht="30">
      <c r="A361" s="23">
        <v>359</v>
      </c>
      <c r="B361" s="23">
        <v>357</v>
      </c>
      <c r="C361" s="26" t="s">
        <v>11</v>
      </c>
      <c r="D361" s="3" t="s">
        <v>380</v>
      </c>
      <c r="E361" s="16"/>
      <c r="F361" s="16"/>
      <c r="G361" s="16"/>
      <c r="H361" s="12"/>
      <c r="I361" s="12"/>
      <c r="J361" s="15" t="e">
        <f t="shared" si="6"/>
        <v>#DIV/0!</v>
      </c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</row>
    <row r="362" spans="1:28" customFormat="1" ht="30">
      <c r="A362" s="23">
        <v>360</v>
      </c>
      <c r="B362" s="23">
        <v>358</v>
      </c>
      <c r="C362" s="26" t="s">
        <v>11</v>
      </c>
      <c r="D362" s="3" t="s">
        <v>381</v>
      </c>
      <c r="E362" s="16"/>
      <c r="F362" s="16"/>
      <c r="G362" s="16"/>
      <c r="H362" s="12"/>
      <c r="I362" s="12"/>
      <c r="J362" s="15" t="e">
        <f t="shared" si="6"/>
        <v>#DIV/0!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</row>
    <row r="363" spans="1:28" customFormat="1" ht="15.75">
      <c r="A363" s="23">
        <v>361</v>
      </c>
      <c r="B363" s="23">
        <v>359</v>
      </c>
      <c r="C363" s="26"/>
      <c r="D363" s="4" t="s">
        <v>382</v>
      </c>
      <c r="E363" s="16"/>
      <c r="F363" s="16"/>
      <c r="G363" s="16"/>
      <c r="H363" s="12"/>
      <c r="I363" s="12"/>
      <c r="J363" s="15" t="e">
        <f t="shared" si="6"/>
        <v>#DIV/0!</v>
      </c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</row>
    <row r="364" spans="1:28" customFormat="1" ht="30">
      <c r="A364" s="23">
        <v>362</v>
      </c>
      <c r="B364" s="23">
        <v>360</v>
      </c>
      <c r="C364" s="26" t="s">
        <v>12</v>
      </c>
      <c r="D364" s="3" t="s">
        <v>383</v>
      </c>
      <c r="E364" s="16"/>
      <c r="F364" s="16"/>
      <c r="G364" s="16"/>
      <c r="H364" s="12"/>
      <c r="I364" s="12"/>
      <c r="J364" s="15" t="e">
        <f t="shared" si="6"/>
        <v>#DIV/0!</v>
      </c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</row>
    <row r="365" spans="1:28" customFormat="1" ht="30">
      <c r="A365" s="23">
        <v>363</v>
      </c>
      <c r="B365" s="23">
        <v>361</v>
      </c>
      <c r="C365" s="26" t="s">
        <v>12</v>
      </c>
      <c r="D365" s="3" t="s">
        <v>384</v>
      </c>
      <c r="E365" s="16"/>
      <c r="F365" s="16"/>
      <c r="G365" s="16"/>
      <c r="H365" s="12"/>
      <c r="I365" s="12"/>
      <c r="J365" s="15" t="e">
        <f t="shared" si="6"/>
        <v>#DIV/0!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</row>
    <row r="366" spans="1:28" customFormat="1" ht="57">
      <c r="A366" s="23">
        <v>364</v>
      </c>
      <c r="B366" s="23">
        <v>362</v>
      </c>
      <c r="C366" s="26"/>
      <c r="D366" s="4" t="s">
        <v>385</v>
      </c>
      <c r="E366" s="16"/>
      <c r="F366" s="16"/>
      <c r="G366" s="16"/>
      <c r="H366" s="12"/>
      <c r="I366" s="12"/>
      <c r="J366" s="15" t="e">
        <f t="shared" si="6"/>
        <v>#DIV/0!</v>
      </c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</row>
    <row r="367" spans="1:28" customFormat="1" ht="15.75">
      <c r="A367" s="23">
        <v>365</v>
      </c>
      <c r="B367" s="23">
        <v>363</v>
      </c>
      <c r="C367" s="26" t="s">
        <v>12</v>
      </c>
      <c r="D367" s="3" t="s">
        <v>386</v>
      </c>
      <c r="E367" s="16"/>
      <c r="F367" s="16"/>
      <c r="G367" s="16"/>
      <c r="H367" s="12"/>
      <c r="I367" s="12"/>
      <c r="J367" s="15" t="e">
        <f t="shared" si="6"/>
        <v>#DIV/0!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</row>
    <row r="368" spans="1:28" customFormat="1" ht="15.75">
      <c r="A368" s="23">
        <v>366</v>
      </c>
      <c r="B368" s="23">
        <v>364</v>
      </c>
      <c r="C368" s="26" t="s">
        <v>12</v>
      </c>
      <c r="D368" s="3" t="s">
        <v>387</v>
      </c>
      <c r="E368" s="16"/>
      <c r="F368" s="16"/>
      <c r="G368" s="16"/>
      <c r="H368" s="12"/>
      <c r="I368" s="12"/>
      <c r="J368" s="15" t="e">
        <f t="shared" si="6"/>
        <v>#DIV/0!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</row>
    <row r="369" spans="1:28" customFormat="1" ht="45">
      <c r="A369" s="23">
        <v>367</v>
      </c>
      <c r="B369" s="23">
        <v>365</v>
      </c>
      <c r="C369" s="26" t="s">
        <v>33</v>
      </c>
      <c r="D369" s="3" t="s">
        <v>388</v>
      </c>
      <c r="E369" s="16"/>
      <c r="F369" s="16"/>
      <c r="G369" s="16"/>
      <c r="H369" s="12"/>
      <c r="I369" s="12"/>
      <c r="J369" s="15" t="e">
        <f t="shared" si="6"/>
        <v>#DIV/0!</v>
      </c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</row>
    <row r="370" spans="1:28" customFormat="1" ht="47.25">
      <c r="A370" s="23">
        <v>368</v>
      </c>
      <c r="B370" s="23">
        <v>366</v>
      </c>
      <c r="C370" s="26" t="s">
        <v>25</v>
      </c>
      <c r="D370" s="3" t="s">
        <v>389</v>
      </c>
      <c r="E370" s="12" t="s">
        <v>1606</v>
      </c>
      <c r="F370" s="12" t="s">
        <v>25</v>
      </c>
      <c r="G370" s="12" t="s">
        <v>1064</v>
      </c>
      <c r="H370" s="12">
        <v>42.12</v>
      </c>
      <c r="I370" s="12">
        <v>32.229999999999997</v>
      </c>
      <c r="J370" s="15">
        <f t="shared" si="6"/>
        <v>23.480531813865142</v>
      </c>
      <c r="K370" s="12" t="s">
        <v>1487</v>
      </c>
      <c r="L370" s="12" t="s">
        <v>1487</v>
      </c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</row>
    <row r="371" spans="1:28" customFormat="1" ht="30">
      <c r="A371" s="23">
        <v>369</v>
      </c>
      <c r="B371" s="23">
        <v>367</v>
      </c>
      <c r="C371" s="26" t="s">
        <v>12</v>
      </c>
      <c r="D371" s="3" t="s">
        <v>390</v>
      </c>
      <c r="E371" s="16"/>
      <c r="F371" s="16"/>
      <c r="G371" s="16"/>
      <c r="H371" s="12"/>
      <c r="I371" s="12"/>
      <c r="J371" s="15" t="e">
        <f t="shared" si="6"/>
        <v>#DIV/0!</v>
      </c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</row>
    <row r="372" spans="1:28" customFormat="1" ht="31.5">
      <c r="A372" s="23">
        <v>370</v>
      </c>
      <c r="B372" s="23">
        <v>368</v>
      </c>
      <c r="C372" s="26" t="s">
        <v>12</v>
      </c>
      <c r="D372" s="3" t="s">
        <v>391</v>
      </c>
      <c r="E372" s="12" t="s">
        <v>1607</v>
      </c>
      <c r="F372" s="12" t="s">
        <v>12</v>
      </c>
      <c r="G372" s="12" t="s">
        <v>1113</v>
      </c>
      <c r="H372" s="12">
        <v>278.51</v>
      </c>
      <c r="I372" s="12">
        <v>206.17</v>
      </c>
      <c r="J372" s="15">
        <f t="shared" si="6"/>
        <v>25.97393271336756</v>
      </c>
      <c r="K372" s="12" t="s">
        <v>1110</v>
      </c>
      <c r="L372" s="12" t="s">
        <v>1111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</row>
    <row r="373" spans="1:28" customFormat="1" ht="15.75">
      <c r="A373" s="23">
        <v>371</v>
      </c>
      <c r="B373" s="23">
        <v>369</v>
      </c>
      <c r="C373" s="26" t="s">
        <v>87</v>
      </c>
      <c r="D373" s="3" t="s">
        <v>392</v>
      </c>
      <c r="E373" s="16"/>
      <c r="F373" s="16"/>
      <c r="G373" s="16"/>
      <c r="H373" s="12"/>
      <c r="I373" s="12"/>
      <c r="J373" s="15" t="e">
        <f t="shared" si="6"/>
        <v>#DIV/0!</v>
      </c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</row>
    <row r="374" spans="1:28" customFormat="1" ht="15.75">
      <c r="A374" s="23">
        <v>372</v>
      </c>
      <c r="B374" s="23">
        <v>370</v>
      </c>
      <c r="C374" s="26" t="s">
        <v>12</v>
      </c>
      <c r="D374" s="3" t="s">
        <v>393</v>
      </c>
      <c r="E374" s="12"/>
      <c r="F374" s="12"/>
      <c r="G374" s="12"/>
      <c r="H374" s="12"/>
      <c r="I374" s="12"/>
      <c r="J374" s="15"/>
      <c r="K374" s="12"/>
      <c r="L374" s="12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</row>
    <row r="375" spans="1:28" customFormat="1" ht="30">
      <c r="A375" s="23">
        <v>373</v>
      </c>
      <c r="B375" s="23">
        <v>371</v>
      </c>
      <c r="C375" s="26" t="s">
        <v>12</v>
      </c>
      <c r="D375" s="3" t="s">
        <v>394</v>
      </c>
      <c r="E375" s="16"/>
      <c r="F375" s="16"/>
      <c r="G375" s="16"/>
      <c r="H375" s="12"/>
      <c r="I375" s="12"/>
      <c r="J375" s="15" t="e">
        <f t="shared" si="6"/>
        <v>#DIV/0!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</row>
    <row r="376" spans="1:28" customFormat="1" ht="15.75">
      <c r="A376" s="23">
        <v>374</v>
      </c>
      <c r="B376" s="23">
        <v>372</v>
      </c>
      <c r="C376" s="26" t="s">
        <v>12</v>
      </c>
      <c r="D376" s="3" t="s">
        <v>395</v>
      </c>
      <c r="E376" s="16"/>
      <c r="F376" s="16"/>
      <c r="G376" s="16"/>
      <c r="H376" s="12"/>
      <c r="I376" s="12"/>
      <c r="J376" s="15" t="e">
        <f t="shared" si="6"/>
        <v>#DIV/0!</v>
      </c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</row>
    <row r="377" spans="1:28" customFormat="1" ht="30">
      <c r="A377" s="23">
        <v>375</v>
      </c>
      <c r="B377" s="23">
        <v>373</v>
      </c>
      <c r="C377" s="26" t="s">
        <v>40</v>
      </c>
      <c r="D377" s="3" t="s">
        <v>396</v>
      </c>
      <c r="E377" s="16"/>
      <c r="F377" s="16"/>
      <c r="G377" s="16"/>
      <c r="H377" s="12"/>
      <c r="I377" s="12"/>
      <c r="J377" s="15" t="e">
        <f t="shared" si="6"/>
        <v>#DIV/0!</v>
      </c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</row>
    <row r="378" spans="1:28" customFormat="1" ht="45">
      <c r="A378" s="23">
        <v>376</v>
      </c>
      <c r="B378" s="23">
        <v>374</v>
      </c>
      <c r="C378" s="26" t="s">
        <v>12</v>
      </c>
      <c r="D378" s="3" t="s">
        <v>397</v>
      </c>
      <c r="E378" s="12" t="s">
        <v>1608</v>
      </c>
      <c r="F378" s="12" t="s">
        <v>12</v>
      </c>
      <c r="G378" s="12" t="s">
        <v>1102</v>
      </c>
      <c r="H378" s="12">
        <v>111.05</v>
      </c>
      <c r="I378" s="12">
        <v>87.93</v>
      </c>
      <c r="J378" s="15">
        <f t="shared" si="6"/>
        <v>20.819450697883823</v>
      </c>
      <c r="K378" s="12" t="s">
        <v>1126</v>
      </c>
      <c r="L378" s="12" t="s">
        <v>1118</v>
      </c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</row>
    <row r="379" spans="1:28" customFormat="1" ht="45">
      <c r="A379" s="23">
        <v>377</v>
      </c>
      <c r="B379" s="23">
        <v>375</v>
      </c>
      <c r="C379" s="26" t="s">
        <v>12</v>
      </c>
      <c r="D379" s="3" t="s">
        <v>398</v>
      </c>
      <c r="E379" s="12" t="s">
        <v>1609</v>
      </c>
      <c r="F379" s="12" t="s">
        <v>12</v>
      </c>
      <c r="G379" s="12" t="s">
        <v>1102</v>
      </c>
      <c r="H379" s="12">
        <v>210.47</v>
      </c>
      <c r="I379" s="12">
        <v>177.3</v>
      </c>
      <c r="J379" s="15">
        <f t="shared" si="6"/>
        <v>15.759965790849051</v>
      </c>
      <c r="K379" s="12" t="s">
        <v>1126</v>
      </c>
      <c r="L379" s="12" t="s">
        <v>1118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</row>
    <row r="380" spans="1:28" customFormat="1" ht="15.75">
      <c r="A380" s="23">
        <v>378</v>
      </c>
      <c r="B380" s="23">
        <v>376</v>
      </c>
      <c r="C380" s="26" t="s">
        <v>12</v>
      </c>
      <c r="D380" s="3" t="s">
        <v>399</v>
      </c>
      <c r="E380" s="16"/>
      <c r="F380" s="16"/>
      <c r="G380" s="16"/>
      <c r="H380" s="12"/>
      <c r="I380" s="12"/>
      <c r="J380" s="15" t="e">
        <f t="shared" si="6"/>
        <v>#DIV/0!</v>
      </c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</row>
    <row r="381" spans="1:28" customFormat="1" ht="47.25">
      <c r="A381" s="23">
        <v>379</v>
      </c>
      <c r="B381" s="23">
        <v>377</v>
      </c>
      <c r="C381" s="26" t="s">
        <v>7</v>
      </c>
      <c r="D381" s="3" t="s">
        <v>400</v>
      </c>
      <c r="E381" s="12" t="s">
        <v>1610</v>
      </c>
      <c r="F381" s="12" t="s">
        <v>7</v>
      </c>
      <c r="G381" s="12" t="s">
        <v>1121</v>
      </c>
      <c r="H381" s="12">
        <v>601</v>
      </c>
      <c r="I381" s="12">
        <v>210</v>
      </c>
      <c r="J381" s="15">
        <f t="shared" si="6"/>
        <v>65.058236272878531</v>
      </c>
      <c r="K381" s="12" t="s">
        <v>1083</v>
      </c>
      <c r="L381" s="12" t="s">
        <v>1069</v>
      </c>
      <c r="M381" s="12" t="s">
        <v>1611</v>
      </c>
      <c r="N381" s="12" t="s">
        <v>7</v>
      </c>
      <c r="O381" s="12" t="s">
        <v>1102</v>
      </c>
      <c r="P381" s="12">
        <v>730</v>
      </c>
      <c r="Q381" s="12">
        <v>147</v>
      </c>
      <c r="R381" s="15">
        <f>100-Q381/P381*100</f>
        <v>79.863013698630141</v>
      </c>
      <c r="S381" s="12" t="s">
        <v>1171</v>
      </c>
      <c r="T381" s="12" t="s">
        <v>1172</v>
      </c>
      <c r="U381" s="12" t="s">
        <v>1612</v>
      </c>
      <c r="V381" s="12" t="s">
        <v>7</v>
      </c>
      <c r="W381" s="12" t="s">
        <v>1102</v>
      </c>
      <c r="X381" s="12">
        <v>700</v>
      </c>
      <c r="Y381" s="12">
        <v>337.76</v>
      </c>
      <c r="Z381" s="15">
        <f>100-Y381/X381*100</f>
        <v>51.748571428571424</v>
      </c>
      <c r="AA381" s="12" t="s">
        <v>1137</v>
      </c>
      <c r="AB381" s="12" t="s">
        <v>1137</v>
      </c>
    </row>
    <row r="382" spans="1:28" customFormat="1" ht="47.25">
      <c r="A382" s="23">
        <v>380</v>
      </c>
      <c r="B382" s="23">
        <v>378</v>
      </c>
      <c r="C382" s="26" t="s">
        <v>12</v>
      </c>
      <c r="D382" s="18" t="s">
        <v>401</v>
      </c>
      <c r="E382" s="12" t="s">
        <v>1614</v>
      </c>
      <c r="F382" s="12" t="s">
        <v>7</v>
      </c>
      <c r="G382" s="12" t="s">
        <v>1102</v>
      </c>
      <c r="H382" s="12">
        <v>1541.4</v>
      </c>
      <c r="I382" s="12">
        <v>1050</v>
      </c>
      <c r="J382" s="15">
        <f t="shared" si="6"/>
        <v>31.880108991825622</v>
      </c>
      <c r="K382" s="12" t="s">
        <v>1078</v>
      </c>
      <c r="L382" s="12" t="s">
        <v>1079</v>
      </c>
      <c r="M382" s="16"/>
      <c r="N382" s="16"/>
      <c r="O382" s="16"/>
      <c r="P382" s="16"/>
      <c r="Q382" s="16"/>
      <c r="R382" s="16"/>
      <c r="S382" s="16"/>
      <c r="T382" s="16"/>
      <c r="U382" s="12" t="s">
        <v>1613</v>
      </c>
      <c r="V382" s="12" t="s">
        <v>7</v>
      </c>
      <c r="W382" s="12" t="s">
        <v>1102</v>
      </c>
      <c r="X382" s="12">
        <v>1430</v>
      </c>
      <c r="Y382" s="12">
        <v>1050</v>
      </c>
      <c r="Z382" s="15">
        <f>100-Y382/X382*100</f>
        <v>26.573426573426573</v>
      </c>
      <c r="AA382" s="12" t="s">
        <v>1137</v>
      </c>
      <c r="AB382" s="12" t="s">
        <v>1137</v>
      </c>
    </row>
    <row r="383" spans="1:28" customFormat="1" ht="31.5">
      <c r="A383" s="23">
        <v>381</v>
      </c>
      <c r="B383" s="23">
        <v>379</v>
      </c>
      <c r="C383" s="26" t="s">
        <v>12</v>
      </c>
      <c r="D383" s="3" t="s">
        <v>402</v>
      </c>
      <c r="E383" s="12" t="s">
        <v>1615</v>
      </c>
      <c r="F383" s="12" t="s">
        <v>12</v>
      </c>
      <c r="G383" s="12" t="s">
        <v>1248</v>
      </c>
      <c r="H383" s="12">
        <v>575.33000000000004</v>
      </c>
      <c r="I383" s="12">
        <v>400</v>
      </c>
      <c r="J383" s="15">
        <f t="shared" si="6"/>
        <v>30.474684094345861</v>
      </c>
      <c r="K383" s="12" t="s">
        <v>1342</v>
      </c>
      <c r="L383" s="12" t="s">
        <v>1343</v>
      </c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</row>
    <row r="384" spans="1:28" customFormat="1" ht="15.75">
      <c r="A384" s="23">
        <v>382</v>
      </c>
      <c r="B384" s="23">
        <v>380</v>
      </c>
      <c r="C384" s="26" t="s">
        <v>12</v>
      </c>
      <c r="D384" s="3" t="s">
        <v>403</v>
      </c>
      <c r="E384" s="12"/>
      <c r="F384" s="12"/>
      <c r="G384" s="12"/>
      <c r="H384" s="12"/>
      <c r="I384" s="12"/>
      <c r="J384" s="15"/>
      <c r="K384" s="12"/>
      <c r="L384" s="12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</row>
    <row r="385" spans="1:28" customFormat="1" ht="15.75">
      <c r="A385" s="23">
        <v>383</v>
      </c>
      <c r="B385" s="23">
        <v>381</v>
      </c>
      <c r="C385" s="26" t="s">
        <v>12</v>
      </c>
      <c r="D385" s="3" t="s">
        <v>404</v>
      </c>
      <c r="E385" s="12"/>
      <c r="F385" s="12"/>
      <c r="G385" s="12"/>
      <c r="H385" s="12"/>
      <c r="I385" s="12"/>
      <c r="J385" s="15"/>
      <c r="K385" s="12"/>
      <c r="L385" s="12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</row>
    <row r="386" spans="1:28" customFormat="1" ht="31.5">
      <c r="A386" s="23">
        <v>384</v>
      </c>
      <c r="B386" s="23">
        <v>382</v>
      </c>
      <c r="C386" s="26" t="s">
        <v>12</v>
      </c>
      <c r="D386" s="3" t="s">
        <v>405</v>
      </c>
      <c r="E386" s="12" t="s">
        <v>1616</v>
      </c>
      <c r="F386" s="12" t="s">
        <v>12</v>
      </c>
      <c r="G386" s="12" t="s">
        <v>1102</v>
      </c>
      <c r="H386" s="12">
        <v>400</v>
      </c>
      <c r="I386" s="12">
        <v>120</v>
      </c>
      <c r="J386" s="15">
        <f t="shared" si="6"/>
        <v>70</v>
      </c>
      <c r="K386" s="12" t="s">
        <v>1078</v>
      </c>
      <c r="L386" s="12" t="s">
        <v>1079</v>
      </c>
      <c r="M386" s="12" t="s">
        <v>1618</v>
      </c>
      <c r="N386" s="12" t="s">
        <v>12</v>
      </c>
      <c r="O386" s="12" t="s">
        <v>1102</v>
      </c>
      <c r="P386" s="12">
        <v>380</v>
      </c>
      <c r="Q386" s="12">
        <v>148</v>
      </c>
      <c r="R386" s="15">
        <f>100-Q386/P386*100</f>
        <v>61.05263157894737</v>
      </c>
      <c r="S386" s="12" t="s">
        <v>1072</v>
      </c>
      <c r="T386" s="12" t="s">
        <v>1072</v>
      </c>
      <c r="U386" s="12" t="s">
        <v>2027</v>
      </c>
      <c r="V386" s="12" t="s">
        <v>12</v>
      </c>
      <c r="W386" s="12" t="s">
        <v>1102</v>
      </c>
      <c r="X386" s="12">
        <v>300</v>
      </c>
      <c r="Y386" s="12">
        <v>73</v>
      </c>
      <c r="Z386" s="15">
        <f>100-Y386/X386*100</f>
        <v>75.666666666666657</v>
      </c>
      <c r="AA386" s="12" t="s">
        <v>1131</v>
      </c>
      <c r="AB386" s="12" t="s">
        <v>1131</v>
      </c>
    </row>
    <row r="387" spans="1:28" customFormat="1" ht="31.5">
      <c r="A387" s="23">
        <v>385</v>
      </c>
      <c r="B387" s="23">
        <v>383</v>
      </c>
      <c r="C387" s="26" t="s">
        <v>12</v>
      </c>
      <c r="D387" s="3" t="s">
        <v>406</v>
      </c>
      <c r="E387" s="12" t="s">
        <v>1617</v>
      </c>
      <c r="F387" s="12" t="s">
        <v>12</v>
      </c>
      <c r="G387" s="12" t="s">
        <v>1102</v>
      </c>
      <c r="H387" s="12">
        <v>680</v>
      </c>
      <c r="I387" s="12">
        <v>205</v>
      </c>
      <c r="J387" s="15">
        <f t="shared" si="6"/>
        <v>69.852941176470594</v>
      </c>
      <c r="K387" s="12" t="s">
        <v>1078</v>
      </c>
      <c r="L387" s="12" t="s">
        <v>1079</v>
      </c>
      <c r="M387" s="12" t="s">
        <v>1619</v>
      </c>
      <c r="N387" s="12" t="s">
        <v>12</v>
      </c>
      <c r="O387" s="12" t="s">
        <v>1102</v>
      </c>
      <c r="P387" s="12">
        <v>660</v>
      </c>
      <c r="Q387" s="12">
        <v>298</v>
      </c>
      <c r="R387" s="15">
        <f>100-Q387/P387*100</f>
        <v>54.848484848484844</v>
      </c>
      <c r="S387" s="12" t="s">
        <v>1072</v>
      </c>
      <c r="T387" s="12" t="s">
        <v>1072</v>
      </c>
      <c r="U387" s="12" t="s">
        <v>1619</v>
      </c>
      <c r="V387" s="12" t="s">
        <v>12</v>
      </c>
      <c r="W387" s="12" t="s">
        <v>1102</v>
      </c>
      <c r="X387" s="12">
        <v>660</v>
      </c>
      <c r="Y387" s="12">
        <v>298</v>
      </c>
      <c r="Z387" s="15">
        <f>100-Y387/X387*100</f>
        <v>54.848484848484844</v>
      </c>
      <c r="AA387" s="12" t="s">
        <v>1072</v>
      </c>
      <c r="AB387" s="12" t="s">
        <v>1072</v>
      </c>
    </row>
    <row r="388" spans="1:28" customFormat="1" ht="42.75">
      <c r="A388" s="23">
        <v>386</v>
      </c>
      <c r="B388" s="23">
        <v>384</v>
      </c>
      <c r="C388" s="26"/>
      <c r="D388" s="4" t="s">
        <v>407</v>
      </c>
      <c r="E388" s="16"/>
      <c r="F388" s="16"/>
      <c r="G388" s="16"/>
      <c r="H388" s="12"/>
      <c r="I388" s="12"/>
      <c r="J388" s="15" t="e">
        <f t="shared" ref="J388:J450" si="7">100-I388/H388*100</f>
        <v>#DIV/0!</v>
      </c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</row>
    <row r="389" spans="1:28" customFormat="1" ht="31.5">
      <c r="A389" s="23">
        <v>387</v>
      </c>
      <c r="B389" s="23">
        <v>385</v>
      </c>
      <c r="C389" s="26" t="s">
        <v>196</v>
      </c>
      <c r="D389" s="3" t="s">
        <v>408</v>
      </c>
      <c r="E389" s="12" t="s">
        <v>1620</v>
      </c>
      <c r="F389" s="12" t="s">
        <v>196</v>
      </c>
      <c r="G389" s="12" t="s">
        <v>1282</v>
      </c>
      <c r="H389" s="12">
        <v>399.01</v>
      </c>
      <c r="I389" s="12">
        <v>205</v>
      </c>
      <c r="J389" s="15">
        <f t="shared" si="7"/>
        <v>48.622841532793657</v>
      </c>
      <c r="K389" s="12" t="s">
        <v>1114</v>
      </c>
      <c r="L389" s="12" t="s">
        <v>1111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</row>
    <row r="390" spans="1:28" customFormat="1" ht="15.75">
      <c r="A390" s="23">
        <v>388</v>
      </c>
      <c r="B390" s="23">
        <v>386</v>
      </c>
      <c r="C390" s="26" t="s">
        <v>409</v>
      </c>
      <c r="D390" s="3" t="s">
        <v>410</v>
      </c>
      <c r="E390" s="16"/>
      <c r="F390" s="16"/>
      <c r="G390" s="16"/>
      <c r="H390" s="12"/>
      <c r="I390" s="12"/>
      <c r="J390" s="15" t="e">
        <f t="shared" si="7"/>
        <v>#DIV/0!</v>
      </c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</row>
    <row r="391" spans="1:28" customFormat="1" ht="63">
      <c r="A391" s="23">
        <v>389</v>
      </c>
      <c r="B391" s="23">
        <v>387</v>
      </c>
      <c r="C391" s="26" t="s">
        <v>196</v>
      </c>
      <c r="D391" s="3" t="s">
        <v>411</v>
      </c>
      <c r="E391" s="12" t="s">
        <v>1621</v>
      </c>
      <c r="F391" s="12" t="s">
        <v>1622</v>
      </c>
      <c r="G391" s="12" t="s">
        <v>1623</v>
      </c>
      <c r="H391" s="12">
        <v>102.36499999999999</v>
      </c>
      <c r="I391" s="12">
        <v>83.53</v>
      </c>
      <c r="J391" s="15">
        <f t="shared" si="7"/>
        <v>18.399843696575971</v>
      </c>
      <c r="K391" s="12" t="s">
        <v>1624</v>
      </c>
      <c r="L391" s="12" t="s">
        <v>1141</v>
      </c>
      <c r="M391" s="12"/>
      <c r="N391" s="12"/>
      <c r="O391" s="12"/>
      <c r="P391" s="12"/>
      <c r="Q391" s="12"/>
      <c r="R391" s="15"/>
      <c r="S391" s="12"/>
      <c r="T391" s="12"/>
      <c r="U391" s="12" t="s">
        <v>1642</v>
      </c>
      <c r="V391" s="12" t="s">
        <v>196</v>
      </c>
      <c r="W391" s="12" t="s">
        <v>1643</v>
      </c>
      <c r="X391" s="12">
        <v>92.36</v>
      </c>
      <c r="Y391" s="12">
        <v>48.45</v>
      </c>
      <c r="Z391" s="15">
        <f t="shared" ref="Z391" si="8">100-Y391/X391*100</f>
        <v>47.542226071892593</v>
      </c>
      <c r="AA391" s="12" t="s">
        <v>1114</v>
      </c>
      <c r="AB391" s="12" t="s">
        <v>1111</v>
      </c>
    </row>
    <row r="392" spans="1:28" customFormat="1" ht="63">
      <c r="A392" s="23">
        <v>390</v>
      </c>
      <c r="B392" s="23">
        <v>388</v>
      </c>
      <c r="C392" s="26" t="s">
        <v>12</v>
      </c>
      <c r="D392" s="3" t="s">
        <v>412</v>
      </c>
      <c r="E392" s="12" t="s">
        <v>1625</v>
      </c>
      <c r="F392" s="12" t="s">
        <v>12</v>
      </c>
      <c r="G392" s="12" t="s">
        <v>1085</v>
      </c>
      <c r="H392" s="12">
        <v>117.57599999999999</v>
      </c>
      <c r="I392" s="12">
        <v>95.941999999999993</v>
      </c>
      <c r="J392" s="15">
        <f t="shared" si="7"/>
        <v>18.400013608219368</v>
      </c>
      <c r="K392" s="12" t="s">
        <v>1624</v>
      </c>
      <c r="L392" s="12" t="s">
        <v>1141</v>
      </c>
      <c r="M392" s="12"/>
      <c r="N392" s="12"/>
      <c r="O392" s="12"/>
      <c r="P392" s="12"/>
      <c r="Q392" s="12"/>
      <c r="R392" s="15"/>
      <c r="S392" s="12"/>
      <c r="T392" s="12"/>
      <c r="U392" s="12" t="s">
        <v>1626</v>
      </c>
      <c r="V392" s="12" t="s">
        <v>12</v>
      </c>
      <c r="W392" s="12" t="s">
        <v>1085</v>
      </c>
      <c r="X392" s="12">
        <v>83</v>
      </c>
      <c r="Y392" s="12">
        <v>48.68</v>
      </c>
      <c r="Z392" s="15">
        <f>100-Y392/X392*100</f>
        <v>41.349397590361448</v>
      </c>
      <c r="AA392" s="12" t="s">
        <v>1293</v>
      </c>
      <c r="AB392" s="12" t="s">
        <v>1293</v>
      </c>
    </row>
    <row r="393" spans="1:28" customFormat="1" ht="47.25">
      <c r="A393" s="23">
        <v>391</v>
      </c>
      <c r="B393" s="23">
        <v>389</v>
      </c>
      <c r="C393" s="26" t="s">
        <v>7</v>
      </c>
      <c r="D393" s="3" t="s">
        <v>413</v>
      </c>
      <c r="E393" s="12" t="s">
        <v>1627</v>
      </c>
      <c r="F393" s="12" t="s">
        <v>7</v>
      </c>
      <c r="G393" s="12" t="s">
        <v>1085</v>
      </c>
      <c r="H393" s="12">
        <v>175</v>
      </c>
      <c r="I393" s="12">
        <v>24.8</v>
      </c>
      <c r="J393" s="15">
        <f t="shared" si="7"/>
        <v>85.828571428571422</v>
      </c>
      <c r="K393" s="12" t="s">
        <v>1131</v>
      </c>
      <c r="L393" s="12" t="s">
        <v>1131</v>
      </c>
      <c r="M393" s="12" t="s">
        <v>2035</v>
      </c>
      <c r="N393" s="12" t="s">
        <v>7</v>
      </c>
      <c r="O393" s="12" t="s">
        <v>1085</v>
      </c>
      <c r="P393" s="12">
        <v>138.59</v>
      </c>
      <c r="Q393" s="12">
        <v>90</v>
      </c>
      <c r="R393" s="15">
        <f>100-Q393/P393*100</f>
        <v>35.060249657262432</v>
      </c>
      <c r="S393" s="12" t="s">
        <v>1342</v>
      </c>
      <c r="T393" s="12" t="s">
        <v>1343</v>
      </c>
      <c r="U393" s="12" t="s">
        <v>1628</v>
      </c>
      <c r="V393" s="12" t="s">
        <v>7</v>
      </c>
      <c r="W393" s="12" t="s">
        <v>1085</v>
      </c>
      <c r="X393" s="12">
        <v>202</v>
      </c>
      <c r="Y393" s="12">
        <v>55</v>
      </c>
      <c r="Z393" s="15">
        <f>100-Y393/X393*100</f>
        <v>72.772277227722768</v>
      </c>
      <c r="AA393" s="12" t="s">
        <v>1083</v>
      </c>
      <c r="AB393" s="12" t="s">
        <v>1069</v>
      </c>
    </row>
    <row r="394" spans="1:28" customFormat="1" ht="15.75">
      <c r="A394" s="23">
        <v>392</v>
      </c>
      <c r="B394" s="23">
        <v>390</v>
      </c>
      <c r="C394" s="26" t="s">
        <v>12</v>
      </c>
      <c r="D394" s="3" t="s">
        <v>414</v>
      </c>
      <c r="E394" s="16"/>
      <c r="F394" s="16"/>
      <c r="G394" s="16"/>
      <c r="H394" s="12"/>
      <c r="I394" s="12"/>
      <c r="J394" s="15" t="e">
        <f t="shared" si="7"/>
        <v>#DIV/0!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</row>
    <row r="395" spans="1:28" customFormat="1" ht="31.5">
      <c r="A395" s="23">
        <v>393</v>
      </c>
      <c r="B395" s="23">
        <v>391</v>
      </c>
      <c r="C395" s="26" t="s">
        <v>12</v>
      </c>
      <c r="D395" s="3" t="s">
        <v>415</v>
      </c>
      <c r="E395" s="12" t="s">
        <v>1629</v>
      </c>
      <c r="F395" s="12" t="s">
        <v>7</v>
      </c>
      <c r="G395" s="12" t="s">
        <v>1630</v>
      </c>
      <c r="H395" s="12">
        <v>247.62</v>
      </c>
      <c r="I395" s="12">
        <v>80</v>
      </c>
      <c r="J395" s="15">
        <f t="shared" si="7"/>
        <v>67.692431952184791</v>
      </c>
      <c r="K395" s="12" t="s">
        <v>1171</v>
      </c>
      <c r="L395" s="12" t="s">
        <v>1172</v>
      </c>
      <c r="M395" s="12" t="s">
        <v>1631</v>
      </c>
      <c r="N395" s="12" t="s">
        <v>7</v>
      </c>
      <c r="O395" s="12" t="s">
        <v>1630</v>
      </c>
      <c r="P395" s="12">
        <f>68.75*4</f>
        <v>275</v>
      </c>
      <c r="Q395" s="12">
        <v>79.52</v>
      </c>
      <c r="R395" s="15">
        <f>100-Q395/P395*100</f>
        <v>71.083636363636373</v>
      </c>
      <c r="S395" s="12" t="s">
        <v>1074</v>
      </c>
      <c r="T395" s="12" t="s">
        <v>1074</v>
      </c>
      <c r="U395" s="16"/>
      <c r="V395" s="16"/>
      <c r="W395" s="16"/>
      <c r="X395" s="16"/>
      <c r="Y395" s="16"/>
      <c r="Z395" s="16"/>
      <c r="AA395" s="16"/>
      <c r="AB395" s="16"/>
    </row>
    <row r="396" spans="1:28" customFormat="1" ht="15.75">
      <c r="A396" s="23">
        <v>394</v>
      </c>
      <c r="B396" s="23">
        <v>392</v>
      </c>
      <c r="C396" s="26" t="s">
        <v>12</v>
      </c>
      <c r="D396" s="3" t="s">
        <v>416</v>
      </c>
      <c r="E396" s="16"/>
      <c r="F396" s="16"/>
      <c r="G396" s="16"/>
      <c r="H396" s="12"/>
      <c r="I396" s="12"/>
      <c r="J396" s="15" t="e">
        <f t="shared" si="7"/>
        <v>#DIV/0!</v>
      </c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</row>
    <row r="397" spans="1:28" customFormat="1" ht="45">
      <c r="A397" s="23">
        <v>395</v>
      </c>
      <c r="B397" s="23">
        <v>393</v>
      </c>
      <c r="C397" s="26" t="s">
        <v>12</v>
      </c>
      <c r="D397" s="3" t="s">
        <v>417</v>
      </c>
      <c r="E397" s="16"/>
      <c r="F397" s="16"/>
      <c r="G397" s="16"/>
      <c r="H397" s="12"/>
      <c r="I397" s="12"/>
      <c r="J397" s="15" t="e">
        <f t="shared" si="7"/>
        <v>#DIV/0!</v>
      </c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</row>
    <row r="398" spans="1:28" customFormat="1" ht="31.5">
      <c r="A398" s="23">
        <v>396</v>
      </c>
      <c r="B398" s="23">
        <v>394</v>
      </c>
      <c r="C398" s="26" t="s">
        <v>193</v>
      </c>
      <c r="D398" s="3" t="s">
        <v>418</v>
      </c>
      <c r="E398" s="12" t="s">
        <v>1632</v>
      </c>
      <c r="F398" s="12" t="s">
        <v>1633</v>
      </c>
      <c r="G398" s="12" t="s">
        <v>1634</v>
      </c>
      <c r="H398" s="12">
        <v>159.72999999999999</v>
      </c>
      <c r="I398" s="12">
        <v>122.19</v>
      </c>
      <c r="J398" s="15">
        <f t="shared" si="7"/>
        <v>23.502159894822512</v>
      </c>
      <c r="K398" s="12" t="s">
        <v>1140</v>
      </c>
      <c r="L398" s="12" t="s">
        <v>1141</v>
      </c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</row>
    <row r="399" spans="1:28" customFormat="1" ht="30">
      <c r="A399" s="23">
        <v>397</v>
      </c>
      <c r="B399" s="23">
        <v>395</v>
      </c>
      <c r="C399" s="26" t="s">
        <v>61</v>
      </c>
      <c r="D399" s="3" t="s">
        <v>419</v>
      </c>
      <c r="E399" s="16"/>
      <c r="F399" s="16"/>
      <c r="G399" s="16"/>
      <c r="H399" s="12"/>
      <c r="I399" s="12"/>
      <c r="J399" s="15" t="e">
        <f t="shared" si="7"/>
        <v>#DIV/0!</v>
      </c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</row>
    <row r="400" spans="1:28" customFormat="1" ht="47.25">
      <c r="A400" s="23">
        <v>398</v>
      </c>
      <c r="B400" s="23">
        <v>396</v>
      </c>
      <c r="C400" s="26" t="s">
        <v>420</v>
      </c>
      <c r="D400" s="3" t="s">
        <v>421</v>
      </c>
      <c r="E400" s="12" t="s">
        <v>1635</v>
      </c>
      <c r="F400" s="12" t="s">
        <v>196</v>
      </c>
      <c r="G400" s="12" t="s">
        <v>1085</v>
      </c>
      <c r="H400" s="12">
        <v>198</v>
      </c>
      <c r="I400" s="12">
        <v>49.28</v>
      </c>
      <c r="J400" s="15">
        <f t="shared" si="7"/>
        <v>75.111111111111114</v>
      </c>
      <c r="K400" s="12" t="s">
        <v>1180</v>
      </c>
      <c r="L400" s="12" t="s">
        <v>1118</v>
      </c>
      <c r="M400" s="12" t="s">
        <v>1637</v>
      </c>
      <c r="N400" s="12" t="s">
        <v>196</v>
      </c>
      <c r="O400" s="12" t="s">
        <v>1638</v>
      </c>
      <c r="P400" s="12">
        <v>292.3</v>
      </c>
      <c r="Q400" s="12">
        <v>185</v>
      </c>
      <c r="R400" s="15">
        <f>100-Q400/P400*100</f>
        <v>36.708860759493675</v>
      </c>
      <c r="S400" s="12" t="s">
        <v>1639</v>
      </c>
      <c r="T400" s="12" t="s">
        <v>1178</v>
      </c>
      <c r="U400" s="12" t="s">
        <v>1640</v>
      </c>
      <c r="V400" s="12" t="s">
        <v>196</v>
      </c>
      <c r="W400" s="12" t="s">
        <v>1638</v>
      </c>
      <c r="X400" s="12">
        <v>154</v>
      </c>
      <c r="Y400" s="12">
        <v>100</v>
      </c>
      <c r="Z400" s="15">
        <f>100-Y400/X400*100</f>
        <v>35.064935064935071</v>
      </c>
      <c r="AA400" s="12" t="s">
        <v>1342</v>
      </c>
      <c r="AB400" s="12" t="s">
        <v>1343</v>
      </c>
    </row>
    <row r="401" spans="1:28" customFormat="1" ht="31.5">
      <c r="A401" s="23">
        <v>399</v>
      </c>
      <c r="B401" s="23">
        <v>397</v>
      </c>
      <c r="C401" s="26" t="s">
        <v>12</v>
      </c>
      <c r="D401" s="3" t="s">
        <v>422</v>
      </c>
      <c r="E401" s="12" t="s">
        <v>1636</v>
      </c>
      <c r="F401" s="12" t="s">
        <v>12</v>
      </c>
      <c r="G401" s="12" t="s">
        <v>1121</v>
      </c>
      <c r="H401" s="12">
        <v>362</v>
      </c>
      <c r="I401" s="12">
        <v>81.459999999999994</v>
      </c>
      <c r="J401" s="15">
        <f t="shared" si="7"/>
        <v>77.497237569060772</v>
      </c>
      <c r="K401" s="12" t="s">
        <v>1180</v>
      </c>
      <c r="L401" s="12" t="s">
        <v>1118</v>
      </c>
      <c r="M401" s="12" t="s">
        <v>1641</v>
      </c>
      <c r="N401" s="12" t="s">
        <v>12</v>
      </c>
      <c r="O401" s="12" t="s">
        <v>1121</v>
      </c>
      <c r="P401" s="12">
        <v>344.62</v>
      </c>
      <c r="Q401" s="12">
        <v>100</v>
      </c>
      <c r="R401" s="15">
        <f>100-Q401/P401*100</f>
        <v>70.982531483953338</v>
      </c>
      <c r="S401" s="12" t="s">
        <v>1342</v>
      </c>
      <c r="T401" s="12" t="s">
        <v>1343</v>
      </c>
      <c r="U401" s="12"/>
      <c r="V401" s="12"/>
      <c r="W401" s="12"/>
      <c r="X401" s="12"/>
      <c r="Y401" s="12"/>
      <c r="Z401" s="12"/>
      <c r="AA401" s="12"/>
      <c r="AB401" s="12"/>
    </row>
    <row r="402" spans="1:28" customFormat="1" ht="15.75">
      <c r="A402" s="23">
        <v>401</v>
      </c>
      <c r="B402" s="23">
        <v>399</v>
      </c>
      <c r="C402" s="26"/>
      <c r="D402" s="4" t="s">
        <v>423</v>
      </c>
      <c r="E402" s="16"/>
      <c r="F402" s="16"/>
      <c r="G402" s="16"/>
      <c r="H402" s="12"/>
      <c r="I402" s="12"/>
      <c r="J402" s="15" t="e">
        <f t="shared" si="7"/>
        <v>#DIV/0!</v>
      </c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</row>
    <row r="403" spans="1:28" customFormat="1" ht="47.25">
      <c r="A403" s="23">
        <v>402</v>
      </c>
      <c r="B403" s="23">
        <v>400</v>
      </c>
      <c r="C403" s="26" t="s">
        <v>11</v>
      </c>
      <c r="D403" s="3" t="s">
        <v>424</v>
      </c>
      <c r="E403" s="12" t="s">
        <v>1644</v>
      </c>
      <c r="F403" s="12" t="s">
        <v>85</v>
      </c>
      <c r="G403" s="12" t="s">
        <v>1383</v>
      </c>
      <c r="H403" s="12">
        <v>225.51</v>
      </c>
      <c r="I403" s="12">
        <v>137.5</v>
      </c>
      <c r="J403" s="15">
        <f t="shared" si="7"/>
        <v>39.027094142166639</v>
      </c>
      <c r="K403" s="12" t="s">
        <v>1355</v>
      </c>
      <c r="L403" s="12" t="s">
        <v>1356</v>
      </c>
      <c r="M403" s="12" t="s">
        <v>1645</v>
      </c>
      <c r="N403" s="12" t="s">
        <v>85</v>
      </c>
      <c r="O403" s="12" t="s">
        <v>1383</v>
      </c>
      <c r="P403" s="12">
        <v>351.7</v>
      </c>
      <c r="Q403" s="12">
        <v>150</v>
      </c>
      <c r="R403" s="15">
        <f t="shared" ref="R403:R408" si="9">100-Q403/P403*100</f>
        <v>57.350014216661926</v>
      </c>
      <c r="S403" s="12" t="s">
        <v>1088</v>
      </c>
      <c r="T403" s="12" t="s">
        <v>1089</v>
      </c>
      <c r="U403" s="12" t="s">
        <v>1654</v>
      </c>
      <c r="V403" s="12" t="s">
        <v>85</v>
      </c>
      <c r="W403" s="12" t="s">
        <v>1085</v>
      </c>
      <c r="X403" s="12">
        <v>100.2</v>
      </c>
      <c r="Y403" s="12">
        <v>57.64</v>
      </c>
      <c r="Z403" s="15">
        <f>100-Y403/X403*100</f>
        <v>42.4750499001996</v>
      </c>
      <c r="AA403" s="12" t="s">
        <v>1180</v>
      </c>
      <c r="AB403" s="12" t="s">
        <v>1118</v>
      </c>
    </row>
    <row r="404" spans="1:28" customFormat="1" ht="47.25">
      <c r="A404" s="23">
        <v>403</v>
      </c>
      <c r="B404" s="23">
        <v>401</v>
      </c>
      <c r="C404" s="26" t="s">
        <v>11</v>
      </c>
      <c r="D404" s="3" t="s">
        <v>425</v>
      </c>
      <c r="E404" s="12" t="s">
        <v>1646</v>
      </c>
      <c r="F404" s="12" t="s">
        <v>85</v>
      </c>
      <c r="G404" s="12" t="s">
        <v>1085</v>
      </c>
      <c r="H404" s="12">
        <v>79.8</v>
      </c>
      <c r="I404" s="12">
        <v>38.5</v>
      </c>
      <c r="J404" s="15">
        <f t="shared" si="7"/>
        <v>51.754385964912281</v>
      </c>
      <c r="K404" s="12" t="s">
        <v>1355</v>
      </c>
      <c r="L404" s="12" t="s">
        <v>1356</v>
      </c>
      <c r="M404" s="12" t="s">
        <v>1647</v>
      </c>
      <c r="N404" s="12" t="s">
        <v>85</v>
      </c>
      <c r="O404" s="12" t="s">
        <v>1085</v>
      </c>
      <c r="P404" s="12">
        <v>126.61</v>
      </c>
      <c r="Q404" s="12">
        <v>39</v>
      </c>
      <c r="R404" s="15">
        <f t="shared" si="9"/>
        <v>69.196745912645127</v>
      </c>
      <c r="S404" s="12" t="s">
        <v>1088</v>
      </c>
      <c r="T404" s="12" t="s">
        <v>1089</v>
      </c>
      <c r="U404" s="12" t="s">
        <v>1655</v>
      </c>
      <c r="V404" s="12" t="s">
        <v>85</v>
      </c>
      <c r="W404" s="12" t="s">
        <v>1085</v>
      </c>
      <c r="X404" s="12">
        <v>131.32</v>
      </c>
      <c r="Y404" s="12">
        <v>91.4</v>
      </c>
      <c r="Z404" s="15">
        <f>100-Y404/X404*100</f>
        <v>30.39902528175449</v>
      </c>
      <c r="AA404" s="12" t="s">
        <v>1180</v>
      </c>
      <c r="AB404" s="12" t="s">
        <v>1118</v>
      </c>
    </row>
    <row r="405" spans="1:28" customFormat="1" ht="47.25">
      <c r="A405" s="23">
        <v>404</v>
      </c>
      <c r="B405" s="23">
        <v>402</v>
      </c>
      <c r="C405" s="26" t="s">
        <v>11</v>
      </c>
      <c r="D405" s="3" t="s">
        <v>426</v>
      </c>
      <c r="E405" s="12" t="s">
        <v>1648</v>
      </c>
      <c r="F405" s="12" t="s">
        <v>85</v>
      </c>
      <c r="G405" s="12" t="s">
        <v>1085</v>
      </c>
      <c r="H405" s="12">
        <v>151.14099999999999</v>
      </c>
      <c r="I405" s="12">
        <v>55</v>
      </c>
      <c r="J405" s="15">
        <f t="shared" si="7"/>
        <v>63.61013887694272</v>
      </c>
      <c r="K405" s="12" t="s">
        <v>1355</v>
      </c>
      <c r="L405" s="12" t="s">
        <v>1356</v>
      </c>
      <c r="M405" s="12" t="s">
        <v>1649</v>
      </c>
      <c r="N405" s="12" t="s">
        <v>85</v>
      </c>
      <c r="O405" s="12" t="s">
        <v>1085</v>
      </c>
      <c r="P405" s="12">
        <v>211</v>
      </c>
      <c r="Q405" s="12">
        <v>65</v>
      </c>
      <c r="R405" s="15">
        <f t="shared" si="9"/>
        <v>69.194312796208521</v>
      </c>
      <c r="S405" s="12" t="s">
        <v>1088</v>
      </c>
      <c r="T405" s="12" t="s">
        <v>1089</v>
      </c>
      <c r="U405" s="12" t="s">
        <v>1656</v>
      </c>
      <c r="V405" s="12" t="s">
        <v>85</v>
      </c>
      <c r="W405" s="12" t="s">
        <v>1085</v>
      </c>
      <c r="X405" s="12">
        <v>196.98</v>
      </c>
      <c r="Y405" s="12">
        <v>167.43</v>
      </c>
      <c r="Z405" s="15">
        <f>100-Y405/X405*100</f>
        <v>15.001522997258604</v>
      </c>
      <c r="AA405" s="12" t="s">
        <v>1180</v>
      </c>
      <c r="AB405" s="12" t="s">
        <v>1118</v>
      </c>
    </row>
    <row r="406" spans="1:28" customFormat="1" ht="47.25">
      <c r="A406" s="23">
        <v>405</v>
      </c>
      <c r="B406" s="23">
        <v>403</v>
      </c>
      <c r="C406" s="26" t="s">
        <v>11</v>
      </c>
      <c r="D406" s="3" t="s">
        <v>427</v>
      </c>
      <c r="E406" s="12" t="s">
        <v>1657</v>
      </c>
      <c r="F406" s="12" t="s">
        <v>85</v>
      </c>
      <c r="G406" s="12" t="s">
        <v>1085</v>
      </c>
      <c r="H406" s="12">
        <v>210.36</v>
      </c>
      <c r="I406" s="12">
        <v>130</v>
      </c>
      <c r="J406" s="15">
        <f t="shared" si="7"/>
        <v>38.20117893135577</v>
      </c>
      <c r="K406" s="12" t="s">
        <v>1368</v>
      </c>
      <c r="L406" s="12" t="s">
        <v>1369</v>
      </c>
      <c r="M406" s="12" t="s">
        <v>1650</v>
      </c>
      <c r="N406" s="12" t="s">
        <v>85</v>
      </c>
      <c r="O406" s="12" t="s">
        <v>1085</v>
      </c>
      <c r="P406" s="12">
        <v>225</v>
      </c>
      <c r="Q406" s="12">
        <v>139</v>
      </c>
      <c r="R406" s="15">
        <f t="shared" si="9"/>
        <v>38.222222222222221</v>
      </c>
      <c r="S406" s="12" t="s">
        <v>1088</v>
      </c>
      <c r="T406" s="12" t="s">
        <v>1089</v>
      </c>
      <c r="U406" s="16"/>
      <c r="V406" s="16"/>
      <c r="W406" s="16"/>
      <c r="X406" s="16"/>
      <c r="Y406" s="16"/>
      <c r="Z406" s="16"/>
      <c r="AA406" s="16"/>
      <c r="AB406" s="16"/>
    </row>
    <row r="407" spans="1:28" customFormat="1" ht="63">
      <c r="A407" s="23">
        <v>406</v>
      </c>
      <c r="B407" s="23">
        <v>404</v>
      </c>
      <c r="C407" s="26" t="s">
        <v>5</v>
      </c>
      <c r="D407" s="3" t="s">
        <v>428</v>
      </c>
      <c r="E407" s="12" t="s">
        <v>1658</v>
      </c>
      <c r="F407" s="12" t="s">
        <v>5</v>
      </c>
      <c r="G407" s="12" t="s">
        <v>1659</v>
      </c>
      <c r="H407" s="12">
        <v>182.65</v>
      </c>
      <c r="I407" s="12">
        <v>115</v>
      </c>
      <c r="J407" s="15">
        <f t="shared" si="7"/>
        <v>37.038050917054477</v>
      </c>
      <c r="K407" s="12" t="s">
        <v>1078</v>
      </c>
      <c r="L407" s="12" t="s">
        <v>1079</v>
      </c>
      <c r="M407" s="12" t="s">
        <v>1651</v>
      </c>
      <c r="N407" s="12" t="s">
        <v>5</v>
      </c>
      <c r="O407" s="12" t="s">
        <v>1652</v>
      </c>
      <c r="P407" s="12">
        <v>186.45</v>
      </c>
      <c r="Q407" s="12">
        <v>125</v>
      </c>
      <c r="R407" s="15">
        <f t="shared" si="9"/>
        <v>32.957897559667472</v>
      </c>
      <c r="S407" s="12" t="s">
        <v>1088</v>
      </c>
      <c r="T407" s="12" t="s">
        <v>1089</v>
      </c>
      <c r="U407" s="16"/>
      <c r="V407" s="16"/>
      <c r="W407" s="16"/>
      <c r="X407" s="16"/>
      <c r="Y407" s="16"/>
      <c r="Z407" s="16"/>
      <c r="AA407" s="16"/>
      <c r="AB407" s="16"/>
    </row>
    <row r="408" spans="1:28" customFormat="1" ht="47.25">
      <c r="A408" s="23">
        <v>407</v>
      </c>
      <c r="B408" s="23">
        <v>405</v>
      </c>
      <c r="C408" s="26" t="s">
        <v>5</v>
      </c>
      <c r="D408" s="3" t="s">
        <v>429</v>
      </c>
      <c r="E408" s="12" t="s">
        <v>1660</v>
      </c>
      <c r="F408" s="12" t="s">
        <v>5</v>
      </c>
      <c r="G408" s="12" t="s">
        <v>1105</v>
      </c>
      <c r="H408" s="12">
        <v>85.64</v>
      </c>
      <c r="I408" s="12">
        <v>68</v>
      </c>
      <c r="J408" s="15">
        <f t="shared" si="7"/>
        <v>20.597851471275106</v>
      </c>
      <c r="K408" s="12" t="s">
        <v>1368</v>
      </c>
      <c r="L408" s="12" t="s">
        <v>1369</v>
      </c>
      <c r="M408" s="12" t="s">
        <v>1653</v>
      </c>
      <c r="N408" s="12" t="s">
        <v>5</v>
      </c>
      <c r="O408" s="12" t="s">
        <v>1105</v>
      </c>
      <c r="P408" s="12">
        <v>90</v>
      </c>
      <c r="Q408" s="12">
        <v>69</v>
      </c>
      <c r="R408" s="15">
        <f t="shared" si="9"/>
        <v>23.333333333333329</v>
      </c>
      <c r="S408" s="12" t="s">
        <v>1088</v>
      </c>
      <c r="T408" s="12" t="s">
        <v>1089</v>
      </c>
      <c r="U408" s="16"/>
      <c r="V408" s="16"/>
      <c r="W408" s="16"/>
      <c r="X408" s="16"/>
      <c r="Y408" s="16"/>
      <c r="Z408" s="16"/>
      <c r="AA408" s="16"/>
      <c r="AB408" s="16"/>
    </row>
    <row r="409" spans="1:28" customFormat="1" ht="47.25">
      <c r="A409" s="23">
        <v>408</v>
      </c>
      <c r="B409" s="23">
        <v>406</v>
      </c>
      <c r="C409" s="26" t="s">
        <v>430</v>
      </c>
      <c r="D409" s="3" t="s">
        <v>431</v>
      </c>
      <c r="E409" s="12" t="s">
        <v>1661</v>
      </c>
      <c r="F409" s="12" t="s">
        <v>5</v>
      </c>
      <c r="G409" s="12" t="s">
        <v>1133</v>
      </c>
      <c r="H409" s="12">
        <v>63.3</v>
      </c>
      <c r="I409" s="12">
        <v>50</v>
      </c>
      <c r="J409" s="15">
        <f t="shared" si="7"/>
        <v>21.011058451816751</v>
      </c>
      <c r="K409" s="12" t="s">
        <v>1368</v>
      </c>
      <c r="L409" s="12" t="s">
        <v>1369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</row>
    <row r="410" spans="1:28" customFormat="1" ht="15.75">
      <c r="A410" s="23">
        <v>409</v>
      </c>
      <c r="B410" s="23">
        <v>407</v>
      </c>
      <c r="C410" s="26" t="s">
        <v>430</v>
      </c>
      <c r="D410" s="3" t="s">
        <v>432</v>
      </c>
      <c r="E410" s="16"/>
      <c r="F410" s="16"/>
      <c r="G410" s="16"/>
      <c r="H410" s="12"/>
      <c r="I410" s="12"/>
      <c r="J410" s="15" t="e">
        <f t="shared" si="7"/>
        <v>#DIV/0!</v>
      </c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</row>
    <row r="411" spans="1:28" customFormat="1" ht="47.25">
      <c r="A411" s="23">
        <v>410</v>
      </c>
      <c r="B411" s="23">
        <v>408</v>
      </c>
      <c r="C411" s="26" t="s">
        <v>12</v>
      </c>
      <c r="D411" s="3" t="s">
        <v>433</v>
      </c>
      <c r="E411" s="12" t="s">
        <v>1662</v>
      </c>
      <c r="F411" s="12" t="s">
        <v>12</v>
      </c>
      <c r="G411" s="12" t="s">
        <v>1124</v>
      </c>
      <c r="H411" s="12">
        <v>107.5</v>
      </c>
      <c r="I411" s="12">
        <v>68.400000000000006</v>
      </c>
      <c r="J411" s="15">
        <f t="shared" si="7"/>
        <v>36.372093023255815</v>
      </c>
      <c r="K411" s="12" t="s">
        <v>1088</v>
      </c>
      <c r="L411" s="12" t="s">
        <v>1089</v>
      </c>
      <c r="M411" s="12" t="s">
        <v>1663</v>
      </c>
      <c r="N411" s="12" t="s">
        <v>12</v>
      </c>
      <c r="O411" s="12" t="s">
        <v>1124</v>
      </c>
      <c r="P411" s="12">
        <v>105.47</v>
      </c>
      <c r="Q411" s="12">
        <v>83</v>
      </c>
      <c r="R411" s="15">
        <f>100-Q411/P411*100</f>
        <v>21.304636389494647</v>
      </c>
      <c r="S411" s="12" t="s">
        <v>1078</v>
      </c>
      <c r="T411" s="12" t="s">
        <v>1079</v>
      </c>
      <c r="U411" s="16"/>
      <c r="V411" s="16"/>
      <c r="W411" s="16"/>
      <c r="X411" s="16"/>
      <c r="Y411" s="16"/>
      <c r="Z411" s="16"/>
      <c r="AA411" s="16"/>
      <c r="AB411" s="16"/>
    </row>
    <row r="412" spans="1:28" customFormat="1" ht="15.75">
      <c r="A412" s="23">
        <v>411</v>
      </c>
      <c r="B412" s="23">
        <v>409</v>
      </c>
      <c r="C412" s="26" t="s">
        <v>11</v>
      </c>
      <c r="D412" s="3" t="s">
        <v>434</v>
      </c>
      <c r="E412" s="16"/>
      <c r="F412" s="16"/>
      <c r="G412" s="16"/>
      <c r="H412" s="12"/>
      <c r="I412" s="12"/>
      <c r="J412" s="15" t="e">
        <f t="shared" si="7"/>
        <v>#DIV/0!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</row>
    <row r="413" spans="1:28" customFormat="1" ht="15.75">
      <c r="A413" s="23">
        <v>412</v>
      </c>
      <c r="B413" s="23">
        <v>410</v>
      </c>
      <c r="C413" s="26" t="s">
        <v>11</v>
      </c>
      <c r="D413" s="3" t="s">
        <v>435</v>
      </c>
      <c r="E413" s="16"/>
      <c r="F413" s="16"/>
      <c r="G413" s="16"/>
      <c r="H413" s="12"/>
      <c r="I413" s="12"/>
      <c r="J413" s="15" t="e">
        <f t="shared" si="7"/>
        <v>#DIV/0!</v>
      </c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</row>
    <row r="414" spans="1:28" customFormat="1" ht="47.25">
      <c r="A414" s="23">
        <v>413</v>
      </c>
      <c r="B414" s="23">
        <v>411</v>
      </c>
      <c r="C414" s="26" t="s">
        <v>430</v>
      </c>
      <c r="D414" s="3" t="s">
        <v>436</v>
      </c>
      <c r="E414" s="12" t="s">
        <v>1664</v>
      </c>
      <c r="F414" s="12" t="s">
        <v>5</v>
      </c>
      <c r="G414" s="12" t="s">
        <v>1130</v>
      </c>
      <c r="H414" s="12">
        <v>140</v>
      </c>
      <c r="I414" s="12">
        <v>107.1</v>
      </c>
      <c r="J414" s="15">
        <f t="shared" si="7"/>
        <v>23.5</v>
      </c>
      <c r="K414" s="12" t="s">
        <v>1088</v>
      </c>
      <c r="L414" s="12" t="s">
        <v>1089</v>
      </c>
      <c r="M414" s="12" t="s">
        <v>1668</v>
      </c>
      <c r="N414" s="12" t="s">
        <v>5</v>
      </c>
      <c r="O414" s="12" t="s">
        <v>1105</v>
      </c>
      <c r="P414" s="12">
        <v>140.19999999999999</v>
      </c>
      <c r="Q414" s="12">
        <v>88</v>
      </c>
      <c r="R414" s="15">
        <f>100-Q414/P414*100</f>
        <v>37.232524964336655</v>
      </c>
      <c r="S414" s="12" t="s">
        <v>1078</v>
      </c>
      <c r="T414" s="12" t="s">
        <v>1079</v>
      </c>
      <c r="U414" s="16"/>
      <c r="V414" s="16"/>
      <c r="W414" s="16"/>
      <c r="X414" s="16"/>
      <c r="Y414" s="16"/>
      <c r="Z414" s="16"/>
      <c r="AA414" s="16"/>
      <c r="AB414" s="16"/>
    </row>
    <row r="415" spans="1:28" customFormat="1" ht="47.25">
      <c r="A415" s="23">
        <v>414</v>
      </c>
      <c r="B415" s="23">
        <v>412</v>
      </c>
      <c r="C415" s="26" t="s">
        <v>11</v>
      </c>
      <c r="D415" s="3" t="s">
        <v>437</v>
      </c>
      <c r="E415" s="12" t="s">
        <v>1665</v>
      </c>
      <c r="F415" s="12" t="s">
        <v>85</v>
      </c>
      <c r="G415" s="12" t="s">
        <v>1085</v>
      </c>
      <c r="H415" s="12">
        <v>130</v>
      </c>
      <c r="I415" s="12">
        <v>84.9</v>
      </c>
      <c r="J415" s="15">
        <f t="shared" si="7"/>
        <v>34.692307692307693</v>
      </c>
      <c r="K415" s="12" t="s">
        <v>1088</v>
      </c>
      <c r="L415" s="12" t="s">
        <v>1089</v>
      </c>
      <c r="M415" s="12"/>
      <c r="N415" s="12"/>
      <c r="O415" s="12"/>
      <c r="P415" s="12"/>
      <c r="Q415" s="12"/>
      <c r="R415" s="12"/>
      <c r="S415" s="12"/>
      <c r="T415" s="12"/>
      <c r="U415" s="16"/>
      <c r="V415" s="16"/>
      <c r="W415" s="16"/>
      <c r="X415" s="16"/>
      <c r="Y415" s="16"/>
      <c r="Z415" s="16"/>
      <c r="AA415" s="16"/>
      <c r="AB415" s="16"/>
    </row>
    <row r="416" spans="1:28" customFormat="1" ht="47.25">
      <c r="A416" s="23">
        <v>415</v>
      </c>
      <c r="B416" s="23">
        <v>413</v>
      </c>
      <c r="C416" s="26" t="s">
        <v>12</v>
      </c>
      <c r="D416" s="3" t="s">
        <v>438</v>
      </c>
      <c r="E416" s="12" t="s">
        <v>1666</v>
      </c>
      <c r="F416" s="12" t="s">
        <v>12</v>
      </c>
      <c r="G416" s="12" t="s">
        <v>1124</v>
      </c>
      <c r="H416" s="12">
        <v>154.30000000000001</v>
      </c>
      <c r="I416" s="12">
        <v>89.94</v>
      </c>
      <c r="J416" s="15">
        <f t="shared" si="7"/>
        <v>41.710952689565786</v>
      </c>
      <c r="K416" s="12" t="s">
        <v>1088</v>
      </c>
      <c r="L416" s="12" t="s">
        <v>1089</v>
      </c>
      <c r="M416" s="12" t="s">
        <v>1669</v>
      </c>
      <c r="N416" s="12" t="s">
        <v>12</v>
      </c>
      <c r="O416" s="12" t="s">
        <v>1124</v>
      </c>
      <c r="P416" s="12">
        <v>154.35</v>
      </c>
      <c r="Q416" s="12">
        <v>88</v>
      </c>
      <c r="R416" s="15">
        <f>100-Q416/P416*100</f>
        <v>42.98671849692257</v>
      </c>
      <c r="S416" s="12" t="s">
        <v>1078</v>
      </c>
      <c r="T416" s="12" t="s">
        <v>1079</v>
      </c>
      <c r="U416" s="12" t="s">
        <v>1671</v>
      </c>
      <c r="V416" s="12" t="s">
        <v>12</v>
      </c>
      <c r="W416" s="12" t="s">
        <v>1124</v>
      </c>
      <c r="X416" s="12">
        <v>146.81</v>
      </c>
      <c r="Y416" s="12">
        <f>6*18.33</f>
        <v>109.97999999999999</v>
      </c>
      <c r="Z416" s="15">
        <f>100-Y416/X416*100</f>
        <v>25.086846945030999</v>
      </c>
      <c r="AA416" s="12" t="s">
        <v>1368</v>
      </c>
      <c r="AB416" s="12" t="s">
        <v>1369</v>
      </c>
    </row>
    <row r="417" spans="1:28" customFormat="1" ht="47.25">
      <c r="A417" s="23">
        <v>416</v>
      </c>
      <c r="B417" s="23">
        <v>414</v>
      </c>
      <c r="C417" s="26" t="s">
        <v>12</v>
      </c>
      <c r="D417" s="3" t="s">
        <v>439</v>
      </c>
      <c r="E417" s="12" t="s">
        <v>1667</v>
      </c>
      <c r="F417" s="12" t="s">
        <v>12</v>
      </c>
      <c r="G417" s="12" t="s">
        <v>1124</v>
      </c>
      <c r="H417" s="12">
        <v>210.13</v>
      </c>
      <c r="I417" s="12">
        <v>119.94</v>
      </c>
      <c r="J417" s="15">
        <f t="shared" si="7"/>
        <v>42.921048874506262</v>
      </c>
      <c r="K417" s="12" t="s">
        <v>1088</v>
      </c>
      <c r="L417" s="12" t="s">
        <v>1089</v>
      </c>
      <c r="M417" s="12" t="s">
        <v>1670</v>
      </c>
      <c r="N417" s="12" t="s">
        <v>12</v>
      </c>
      <c r="O417" s="12" t="s">
        <v>1124</v>
      </c>
      <c r="P417" s="12">
        <v>229.27</v>
      </c>
      <c r="Q417" s="12">
        <v>110</v>
      </c>
      <c r="R417" s="15">
        <f>100-Q417/P417*100</f>
        <v>52.021633881449816</v>
      </c>
      <c r="S417" s="12" t="s">
        <v>1078</v>
      </c>
      <c r="T417" s="12" t="s">
        <v>1079</v>
      </c>
      <c r="U417" s="16"/>
      <c r="V417" s="16"/>
      <c r="W417" s="16"/>
      <c r="X417" s="16"/>
      <c r="Y417" s="16"/>
      <c r="Z417" s="16"/>
      <c r="AA417" s="16"/>
      <c r="AB417" s="16"/>
    </row>
    <row r="418" spans="1:28" customFormat="1" ht="15.75">
      <c r="A418" s="23">
        <v>417</v>
      </c>
      <c r="B418" s="23">
        <v>415</v>
      </c>
      <c r="C418" s="26" t="s">
        <v>7</v>
      </c>
      <c r="D418" s="3" t="s">
        <v>440</v>
      </c>
      <c r="E418" s="16"/>
      <c r="F418" s="16"/>
      <c r="G418" s="16"/>
      <c r="H418" s="12"/>
      <c r="I418" s="12"/>
      <c r="J418" s="15" t="e">
        <f t="shared" si="7"/>
        <v>#DIV/0!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</row>
    <row r="419" spans="1:28" customFormat="1" ht="30">
      <c r="A419" s="23">
        <v>418</v>
      </c>
      <c r="B419" s="23">
        <v>416</v>
      </c>
      <c r="C419" s="26" t="s">
        <v>11</v>
      </c>
      <c r="D419" s="3" t="s">
        <v>441</v>
      </c>
      <c r="E419" s="16"/>
      <c r="F419" s="16"/>
      <c r="G419" s="16"/>
      <c r="H419" s="12"/>
      <c r="I419" s="12"/>
      <c r="J419" s="15" t="e">
        <f t="shared" si="7"/>
        <v>#DIV/0!</v>
      </c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</row>
    <row r="420" spans="1:28" customFormat="1" ht="15.75">
      <c r="A420" s="23">
        <v>419</v>
      </c>
      <c r="B420" s="23">
        <v>417</v>
      </c>
      <c r="C420" s="26" t="s">
        <v>442</v>
      </c>
      <c r="D420" s="3" t="s">
        <v>443</v>
      </c>
      <c r="E420" s="16"/>
      <c r="F420" s="16"/>
      <c r="G420" s="16"/>
      <c r="H420" s="12"/>
      <c r="I420" s="12"/>
      <c r="J420" s="15" t="e">
        <f t="shared" si="7"/>
        <v>#DIV/0!</v>
      </c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</row>
    <row r="421" spans="1:28" customFormat="1" ht="30">
      <c r="A421" s="23">
        <v>420</v>
      </c>
      <c r="B421" s="23">
        <v>418</v>
      </c>
      <c r="C421" s="26" t="s">
        <v>7</v>
      </c>
      <c r="D421" s="3" t="s">
        <v>444</v>
      </c>
      <c r="E421" s="16"/>
      <c r="F421" s="16"/>
      <c r="G421" s="16"/>
      <c r="H421" s="12"/>
      <c r="I421" s="12"/>
      <c r="J421" s="15" t="e">
        <f t="shared" si="7"/>
        <v>#DIV/0!</v>
      </c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</row>
    <row r="422" spans="1:28" customFormat="1" ht="15.75">
      <c r="A422" s="23">
        <v>421</v>
      </c>
      <c r="B422" s="23">
        <v>419</v>
      </c>
      <c r="C422" s="26" t="s">
        <v>234</v>
      </c>
      <c r="D422" s="3" t="s">
        <v>445</v>
      </c>
      <c r="E422" s="16"/>
      <c r="F422" s="16"/>
      <c r="G422" s="16"/>
      <c r="H422" s="12"/>
      <c r="I422" s="12"/>
      <c r="J422" s="15" t="e">
        <f t="shared" si="7"/>
        <v>#DIV/0!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</row>
    <row r="423" spans="1:28" customFormat="1" ht="15.75">
      <c r="A423" s="23">
        <v>422</v>
      </c>
      <c r="B423" s="23">
        <v>420</v>
      </c>
      <c r="C423" s="26" t="s">
        <v>11</v>
      </c>
      <c r="D423" s="3" t="s">
        <v>446</v>
      </c>
      <c r="E423" s="16"/>
      <c r="F423" s="16"/>
      <c r="G423" s="16"/>
      <c r="H423" s="12"/>
      <c r="I423" s="12"/>
      <c r="J423" s="15" t="e">
        <f t="shared" si="7"/>
        <v>#DIV/0!</v>
      </c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</row>
    <row r="424" spans="1:28" customFormat="1" ht="15.75">
      <c r="A424" s="23">
        <v>423</v>
      </c>
      <c r="B424" s="23">
        <v>421</v>
      </c>
      <c r="C424" s="26" t="s">
        <v>11</v>
      </c>
      <c r="D424" s="3" t="s">
        <v>445</v>
      </c>
      <c r="E424" s="16"/>
      <c r="F424" s="16"/>
      <c r="G424" s="16"/>
      <c r="H424" s="12"/>
      <c r="I424" s="12"/>
      <c r="J424" s="15" t="e">
        <f t="shared" si="7"/>
        <v>#DIV/0!</v>
      </c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</row>
    <row r="425" spans="1:28" customFormat="1" ht="47.25">
      <c r="A425" s="23">
        <v>424</v>
      </c>
      <c r="B425" s="23">
        <v>422</v>
      </c>
      <c r="C425" s="26" t="s">
        <v>5</v>
      </c>
      <c r="D425" s="3" t="s">
        <v>447</v>
      </c>
      <c r="E425" s="12" t="s">
        <v>1672</v>
      </c>
      <c r="F425" s="12" t="s">
        <v>5</v>
      </c>
      <c r="G425" s="12" t="s">
        <v>1591</v>
      </c>
      <c r="H425" s="12">
        <v>166</v>
      </c>
      <c r="I425" s="12">
        <v>119.94</v>
      </c>
      <c r="J425" s="15">
        <f t="shared" si="7"/>
        <v>27.746987951807228</v>
      </c>
      <c r="K425" s="12" t="s">
        <v>1088</v>
      </c>
      <c r="L425" s="12" t="s">
        <v>1089</v>
      </c>
      <c r="M425" s="12" t="s">
        <v>1677</v>
      </c>
      <c r="N425" s="12" t="s">
        <v>5</v>
      </c>
      <c r="O425" s="12" t="s">
        <v>1591</v>
      </c>
      <c r="P425" s="12">
        <v>219.66</v>
      </c>
      <c r="Q425" s="12">
        <v>121.36</v>
      </c>
      <c r="R425" s="15">
        <f>100-Q425/P425*100</f>
        <v>44.75097878539561</v>
      </c>
      <c r="S425" s="12" t="s">
        <v>1283</v>
      </c>
      <c r="T425" s="12" t="s">
        <v>1283</v>
      </c>
      <c r="U425" s="12" t="s">
        <v>1675</v>
      </c>
      <c r="V425" s="12" t="s">
        <v>5</v>
      </c>
      <c r="W425" s="12" t="s">
        <v>1591</v>
      </c>
      <c r="X425" s="12">
        <v>200</v>
      </c>
      <c r="Y425" s="12">
        <v>69</v>
      </c>
      <c r="Z425" s="15">
        <f>100-Y425/X425*100</f>
        <v>65.5</v>
      </c>
      <c r="AA425" s="12" t="s">
        <v>1078</v>
      </c>
      <c r="AB425" s="12" t="s">
        <v>1079</v>
      </c>
    </row>
    <row r="426" spans="1:28" customFormat="1" ht="47.25">
      <c r="A426" s="23">
        <v>425</v>
      </c>
      <c r="B426" s="23">
        <v>423</v>
      </c>
      <c r="C426" s="26" t="s">
        <v>7</v>
      </c>
      <c r="D426" s="3" t="s">
        <v>448</v>
      </c>
      <c r="E426" s="12" t="s">
        <v>1673</v>
      </c>
      <c r="F426" s="12" t="s">
        <v>7</v>
      </c>
      <c r="G426" s="12" t="s">
        <v>1124</v>
      </c>
      <c r="H426" s="12">
        <v>140</v>
      </c>
      <c r="I426" s="12">
        <v>96</v>
      </c>
      <c r="J426" s="15">
        <f t="shared" si="7"/>
        <v>31.428571428571431</v>
      </c>
      <c r="K426" s="12" t="s">
        <v>1088</v>
      </c>
      <c r="L426" s="12" t="s">
        <v>1089</v>
      </c>
      <c r="M426" s="12" t="s">
        <v>1678</v>
      </c>
      <c r="N426" s="12" t="s">
        <v>7</v>
      </c>
      <c r="O426" s="12" t="s">
        <v>1121</v>
      </c>
      <c r="P426" s="12">
        <v>339.49</v>
      </c>
      <c r="Q426" s="12">
        <v>187.57</v>
      </c>
      <c r="R426" s="15">
        <f>100-Q426/P426*100</f>
        <v>44.749477156911844</v>
      </c>
      <c r="S426" s="12" t="s">
        <v>1283</v>
      </c>
      <c r="T426" s="12" t="s">
        <v>1283</v>
      </c>
      <c r="U426" s="12" t="s">
        <v>1676</v>
      </c>
      <c r="V426" s="12" t="s">
        <v>7</v>
      </c>
      <c r="W426" s="12" t="s">
        <v>1121</v>
      </c>
      <c r="X426" s="12">
        <v>325</v>
      </c>
      <c r="Y426" s="12">
        <v>102</v>
      </c>
      <c r="Z426" s="15">
        <f>100-Y426/X426*100</f>
        <v>68.615384615384613</v>
      </c>
      <c r="AA426" s="12" t="s">
        <v>1078</v>
      </c>
      <c r="AB426" s="12" t="s">
        <v>1079</v>
      </c>
    </row>
    <row r="427" spans="1:28" customFormat="1" ht="47.25">
      <c r="A427" s="23">
        <v>426</v>
      </c>
      <c r="B427" s="23">
        <v>424</v>
      </c>
      <c r="C427" s="26" t="s">
        <v>7</v>
      </c>
      <c r="D427" s="3" t="s">
        <v>449</v>
      </c>
      <c r="E427" s="12" t="s">
        <v>1674</v>
      </c>
      <c r="F427" s="12" t="s">
        <v>7</v>
      </c>
      <c r="G427" s="12" t="s">
        <v>1124</v>
      </c>
      <c r="H427" s="12">
        <v>276</v>
      </c>
      <c r="I427" s="12">
        <v>174</v>
      </c>
      <c r="J427" s="15">
        <f t="shared" si="7"/>
        <v>36.95652173913043</v>
      </c>
      <c r="K427" s="12" t="s">
        <v>1088</v>
      </c>
      <c r="L427" s="12" t="s">
        <v>1089</v>
      </c>
      <c r="M427" s="12" t="s">
        <v>1679</v>
      </c>
      <c r="N427" s="12" t="s">
        <v>7</v>
      </c>
      <c r="O427" s="12" t="s">
        <v>1121</v>
      </c>
      <c r="P427" s="12">
        <v>542.02</v>
      </c>
      <c r="Q427" s="12">
        <v>234</v>
      </c>
      <c r="R427" s="15">
        <f>100-Q427/P427*100</f>
        <v>56.828161322460424</v>
      </c>
      <c r="S427" s="12" t="s">
        <v>1083</v>
      </c>
      <c r="T427" s="12" t="s">
        <v>1069</v>
      </c>
      <c r="U427" s="12" t="s">
        <v>1680</v>
      </c>
      <c r="V427" s="12" t="s">
        <v>7</v>
      </c>
      <c r="W427" s="12" t="s">
        <v>1124</v>
      </c>
      <c r="X427" s="12">
        <v>366.1</v>
      </c>
      <c r="Y427" s="12">
        <v>167.45</v>
      </c>
      <c r="Z427" s="15">
        <f>100-Y427/X427*100</f>
        <v>54.261130838568704</v>
      </c>
      <c r="AA427" s="12" t="s">
        <v>1180</v>
      </c>
      <c r="AB427" s="12" t="s">
        <v>1118</v>
      </c>
    </row>
    <row r="428" spans="1:28" customFormat="1" ht="15.75">
      <c r="A428" s="23">
        <v>427</v>
      </c>
      <c r="B428" s="23">
        <v>425</v>
      </c>
      <c r="C428" s="26" t="s">
        <v>11</v>
      </c>
      <c r="D428" s="3" t="s">
        <v>450</v>
      </c>
      <c r="E428" s="16"/>
      <c r="F428" s="16"/>
      <c r="G428" s="16"/>
      <c r="H428" s="12"/>
      <c r="I428" s="12"/>
      <c r="J428" s="15" t="e">
        <f t="shared" si="7"/>
        <v>#DIV/0!</v>
      </c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</row>
    <row r="429" spans="1:28" customFormat="1" ht="30">
      <c r="A429" s="23">
        <v>428</v>
      </c>
      <c r="B429" s="23">
        <v>426</v>
      </c>
      <c r="C429" s="26" t="s">
        <v>85</v>
      </c>
      <c r="D429" s="3" t="s">
        <v>451</v>
      </c>
      <c r="E429" s="16"/>
      <c r="F429" s="16"/>
      <c r="G429" s="16"/>
      <c r="H429" s="12"/>
      <c r="I429" s="12"/>
      <c r="J429" s="15" t="e">
        <f t="shared" si="7"/>
        <v>#DIV/0!</v>
      </c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</row>
    <row r="430" spans="1:28" customFormat="1" ht="30">
      <c r="A430" s="23">
        <v>429</v>
      </c>
      <c r="B430" s="23">
        <v>427</v>
      </c>
      <c r="C430" s="26" t="s">
        <v>85</v>
      </c>
      <c r="D430" s="3" t="s">
        <v>452</v>
      </c>
      <c r="E430" s="16"/>
      <c r="F430" s="16"/>
      <c r="G430" s="16"/>
      <c r="H430" s="12"/>
      <c r="I430" s="12"/>
      <c r="J430" s="15" t="e">
        <f t="shared" si="7"/>
        <v>#DIV/0!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</row>
    <row r="431" spans="1:28" customFormat="1" ht="30">
      <c r="A431" s="23">
        <v>430</v>
      </c>
      <c r="B431" s="23">
        <v>428</v>
      </c>
      <c r="C431" s="26" t="s">
        <v>85</v>
      </c>
      <c r="D431" s="3" t="s">
        <v>453</v>
      </c>
      <c r="E431" s="16"/>
      <c r="F431" s="16"/>
      <c r="G431" s="16"/>
      <c r="H431" s="12"/>
      <c r="I431" s="12"/>
      <c r="J431" s="15" t="e">
        <f t="shared" si="7"/>
        <v>#DIV/0!</v>
      </c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</row>
    <row r="432" spans="1:28" customFormat="1" ht="30">
      <c r="A432" s="23">
        <v>431</v>
      </c>
      <c r="B432" s="23">
        <v>429</v>
      </c>
      <c r="C432" s="26" t="s">
        <v>85</v>
      </c>
      <c r="D432" s="3" t="s">
        <v>454</v>
      </c>
      <c r="E432" s="16"/>
      <c r="F432" s="16"/>
      <c r="G432" s="16"/>
      <c r="H432" s="12"/>
      <c r="I432" s="12"/>
      <c r="J432" s="15" t="e">
        <f t="shared" si="7"/>
        <v>#DIV/0!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</row>
    <row r="433" spans="1:28" customFormat="1" ht="31.5">
      <c r="A433" s="23">
        <v>432</v>
      </c>
      <c r="B433" s="23">
        <v>430</v>
      </c>
      <c r="C433" s="25" t="s">
        <v>7</v>
      </c>
      <c r="D433" s="2" t="s">
        <v>455</v>
      </c>
      <c r="E433" s="12" t="s">
        <v>1681</v>
      </c>
      <c r="F433" s="12" t="s">
        <v>7</v>
      </c>
      <c r="G433" s="12" t="s">
        <v>1145</v>
      </c>
      <c r="H433" s="12">
        <v>471.96</v>
      </c>
      <c r="I433" s="12">
        <v>361.05</v>
      </c>
      <c r="J433" s="15">
        <f t="shared" si="7"/>
        <v>23.499872870582251</v>
      </c>
      <c r="K433" s="12" t="s">
        <v>1117</v>
      </c>
      <c r="L433" s="12" t="s">
        <v>1118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</row>
    <row r="434" spans="1:28" customFormat="1" ht="31.5">
      <c r="A434" s="23">
        <v>433</v>
      </c>
      <c r="B434" s="23">
        <v>431</v>
      </c>
      <c r="C434" s="25" t="s">
        <v>7</v>
      </c>
      <c r="D434" s="2" t="s">
        <v>2023</v>
      </c>
      <c r="E434" s="12" t="s">
        <v>1682</v>
      </c>
      <c r="F434" s="12" t="s">
        <v>7</v>
      </c>
      <c r="G434" s="12" t="s">
        <v>1145</v>
      </c>
      <c r="H434" s="12">
        <v>863.81</v>
      </c>
      <c r="I434" s="12">
        <v>660.82</v>
      </c>
      <c r="J434" s="15">
        <f t="shared" si="7"/>
        <v>23.499380650837551</v>
      </c>
      <c r="K434" s="12" t="s">
        <v>1117</v>
      </c>
      <c r="L434" s="12" t="s">
        <v>1118</v>
      </c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</row>
    <row r="435" spans="1:28" customFormat="1" ht="31.5">
      <c r="A435" s="23">
        <v>434</v>
      </c>
      <c r="B435" s="23">
        <v>432</v>
      </c>
      <c r="C435" s="26" t="s">
        <v>430</v>
      </c>
      <c r="D435" s="3" t="s">
        <v>456</v>
      </c>
      <c r="E435" s="12" t="s">
        <v>1683</v>
      </c>
      <c r="F435" s="12" t="s">
        <v>5</v>
      </c>
      <c r="G435" s="12" t="s">
        <v>1105</v>
      </c>
      <c r="H435" s="12">
        <v>291.04000000000002</v>
      </c>
      <c r="I435" s="12">
        <v>222.64</v>
      </c>
      <c r="J435" s="15">
        <f t="shared" si="7"/>
        <v>23.501924134139657</v>
      </c>
      <c r="K435" s="12" t="s">
        <v>1117</v>
      </c>
      <c r="L435" s="12" t="s">
        <v>1118</v>
      </c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</row>
    <row r="436" spans="1:28" customFormat="1" ht="31.5">
      <c r="A436" s="23">
        <v>435</v>
      </c>
      <c r="B436" s="23">
        <v>433</v>
      </c>
      <c r="C436" s="26" t="s">
        <v>430</v>
      </c>
      <c r="D436" s="3" t="s">
        <v>457</v>
      </c>
      <c r="E436" s="12" t="s">
        <v>1684</v>
      </c>
      <c r="F436" s="12" t="s">
        <v>5</v>
      </c>
      <c r="G436" s="12" t="s">
        <v>1105</v>
      </c>
      <c r="H436" s="12">
        <v>508.74</v>
      </c>
      <c r="I436" s="12">
        <v>389.19</v>
      </c>
      <c r="J436" s="15">
        <f t="shared" si="7"/>
        <v>23.499233400165124</v>
      </c>
      <c r="K436" s="12" t="s">
        <v>1117</v>
      </c>
      <c r="L436" s="12" t="s">
        <v>1118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</row>
    <row r="437" spans="1:28" customFormat="1" ht="47.25">
      <c r="A437" s="23">
        <v>436</v>
      </c>
      <c r="B437" s="23">
        <v>434</v>
      </c>
      <c r="C437" s="26" t="s">
        <v>61</v>
      </c>
      <c r="D437" s="3" t="s">
        <v>458</v>
      </c>
      <c r="E437" s="12" t="s">
        <v>1685</v>
      </c>
      <c r="F437" s="12" t="s">
        <v>1287</v>
      </c>
      <c r="G437" s="12" t="s">
        <v>1591</v>
      </c>
      <c r="H437" s="12">
        <v>177.29</v>
      </c>
      <c r="I437" s="12">
        <v>135.63</v>
      </c>
      <c r="J437" s="15">
        <f t="shared" si="7"/>
        <v>23.498223250042301</v>
      </c>
      <c r="K437" s="12" t="s">
        <v>1117</v>
      </c>
      <c r="L437" s="12" t="s">
        <v>1118</v>
      </c>
      <c r="M437" s="12" t="s">
        <v>1686</v>
      </c>
      <c r="N437" s="12" t="s">
        <v>1687</v>
      </c>
      <c r="O437" s="12" t="s">
        <v>1591</v>
      </c>
      <c r="P437" s="12">
        <v>99</v>
      </c>
      <c r="Q437" s="12">
        <v>60</v>
      </c>
      <c r="R437" s="15">
        <f>100-Q437/P437*100</f>
        <v>39.393939393939391</v>
      </c>
      <c r="S437" s="12" t="s">
        <v>1074</v>
      </c>
      <c r="T437" s="12" t="s">
        <v>1074</v>
      </c>
      <c r="U437" s="16"/>
      <c r="V437" s="16"/>
      <c r="W437" s="16"/>
      <c r="X437" s="16"/>
      <c r="Y437" s="16"/>
      <c r="Z437" s="16"/>
      <c r="AA437" s="16"/>
      <c r="AB437" s="16"/>
    </row>
    <row r="438" spans="1:28" customFormat="1" ht="31.5">
      <c r="A438" s="23">
        <v>437</v>
      </c>
      <c r="B438" s="23">
        <v>435</v>
      </c>
      <c r="C438" s="26" t="s">
        <v>7</v>
      </c>
      <c r="D438" s="3" t="s">
        <v>459</v>
      </c>
      <c r="E438" s="16"/>
      <c r="F438" s="16"/>
      <c r="G438" s="16"/>
      <c r="H438" s="12"/>
      <c r="I438" s="12"/>
      <c r="J438" s="15" t="e">
        <f t="shared" si="7"/>
        <v>#DIV/0!</v>
      </c>
      <c r="K438" s="16"/>
      <c r="L438" s="16"/>
      <c r="M438" s="12" t="s">
        <v>1688</v>
      </c>
      <c r="N438" s="12" t="s">
        <v>7</v>
      </c>
      <c r="O438" s="12" t="s">
        <v>1145</v>
      </c>
      <c r="P438" s="12">
        <f>12*24.17</f>
        <v>290.04000000000002</v>
      </c>
      <c r="Q438" s="12">
        <v>138.96</v>
      </c>
      <c r="R438" s="15">
        <f>100-Q438/P438*100</f>
        <v>52.089366983864295</v>
      </c>
      <c r="S438" s="12" t="s">
        <v>1074</v>
      </c>
      <c r="T438" s="12" t="s">
        <v>1074</v>
      </c>
      <c r="U438" s="16"/>
      <c r="V438" s="16"/>
      <c r="W438" s="16"/>
      <c r="X438" s="16"/>
      <c r="Y438" s="16"/>
      <c r="Z438" s="16"/>
      <c r="AA438" s="16"/>
      <c r="AB438" s="16"/>
    </row>
    <row r="439" spans="1:28" customFormat="1" ht="31.5">
      <c r="A439" s="23">
        <v>438</v>
      </c>
      <c r="B439" s="23">
        <v>436</v>
      </c>
      <c r="C439" s="26" t="s">
        <v>11</v>
      </c>
      <c r="D439" s="3" t="s">
        <v>460</v>
      </c>
      <c r="E439" s="12" t="s">
        <v>1689</v>
      </c>
      <c r="F439" s="12" t="s">
        <v>85</v>
      </c>
      <c r="G439" s="12" t="s">
        <v>1085</v>
      </c>
      <c r="H439" s="12">
        <v>145.08000000000001</v>
      </c>
      <c r="I439" s="12">
        <v>110.99</v>
      </c>
      <c r="J439" s="15">
        <f t="shared" si="7"/>
        <v>23.497380755445292</v>
      </c>
      <c r="K439" s="12" t="s">
        <v>1117</v>
      </c>
      <c r="L439" s="12" t="s">
        <v>1118</v>
      </c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</row>
    <row r="440" spans="1:28" customFormat="1" ht="31.5">
      <c r="A440" s="23">
        <v>439</v>
      </c>
      <c r="B440" s="23">
        <v>437</v>
      </c>
      <c r="C440" s="26" t="s">
        <v>11</v>
      </c>
      <c r="D440" s="3" t="s">
        <v>461</v>
      </c>
      <c r="E440" s="12" t="s">
        <v>1690</v>
      </c>
      <c r="F440" s="12" t="s">
        <v>85</v>
      </c>
      <c r="G440" s="12" t="s">
        <v>1085</v>
      </c>
      <c r="H440" s="12">
        <v>207.54</v>
      </c>
      <c r="I440" s="12">
        <v>158.77000000000001</v>
      </c>
      <c r="J440" s="15">
        <f t="shared" si="7"/>
        <v>23.499084513828649</v>
      </c>
      <c r="K440" s="12" t="s">
        <v>1117</v>
      </c>
      <c r="L440" s="12" t="s">
        <v>1118</v>
      </c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</row>
    <row r="441" spans="1:28" customFormat="1" ht="47.25">
      <c r="A441" s="23">
        <v>440</v>
      </c>
      <c r="B441" s="23">
        <v>438</v>
      </c>
      <c r="C441" s="26" t="s">
        <v>85</v>
      </c>
      <c r="D441" s="3" t="s">
        <v>462</v>
      </c>
      <c r="E441" s="12" t="s">
        <v>1691</v>
      </c>
      <c r="F441" s="12" t="s">
        <v>85</v>
      </c>
      <c r="G441" s="12" t="s">
        <v>1085</v>
      </c>
      <c r="H441" s="12">
        <v>250</v>
      </c>
      <c r="I441" s="12">
        <v>127.5</v>
      </c>
      <c r="J441" s="15">
        <f t="shared" si="7"/>
        <v>49</v>
      </c>
      <c r="K441" s="12" t="s">
        <v>1092</v>
      </c>
      <c r="L441" s="12" t="s">
        <v>1092</v>
      </c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</row>
    <row r="442" spans="1:28" customFormat="1" ht="47.25">
      <c r="A442" s="23">
        <v>441</v>
      </c>
      <c r="B442" s="23">
        <v>439</v>
      </c>
      <c r="C442" s="26" t="s">
        <v>85</v>
      </c>
      <c r="D442" s="3" t="s">
        <v>463</v>
      </c>
      <c r="E442" s="12" t="s">
        <v>1692</v>
      </c>
      <c r="F442" s="12" t="s">
        <v>87</v>
      </c>
      <c r="G442" s="12" t="s">
        <v>1085</v>
      </c>
      <c r="H442" s="12">
        <v>520</v>
      </c>
      <c r="I442" s="12">
        <v>265.2</v>
      </c>
      <c r="J442" s="15">
        <f t="shared" si="7"/>
        <v>49</v>
      </c>
      <c r="K442" s="12" t="s">
        <v>1092</v>
      </c>
      <c r="L442" s="12" t="s">
        <v>1092</v>
      </c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</row>
    <row r="443" spans="1:28" customFormat="1" ht="47.25">
      <c r="A443" s="23">
        <v>442</v>
      </c>
      <c r="B443" s="23">
        <v>440</v>
      </c>
      <c r="C443" s="26" t="s">
        <v>430</v>
      </c>
      <c r="D443" s="3" t="s">
        <v>464</v>
      </c>
      <c r="E443" s="12" t="s">
        <v>1693</v>
      </c>
      <c r="F443" s="12" t="s">
        <v>5</v>
      </c>
      <c r="G443" s="12" t="s">
        <v>1130</v>
      </c>
      <c r="H443" s="12">
        <v>230</v>
      </c>
      <c r="I443" s="12">
        <v>158.36000000000001</v>
      </c>
      <c r="J443" s="15">
        <f t="shared" si="7"/>
        <v>31.147826086956513</v>
      </c>
      <c r="K443" s="12" t="s">
        <v>1092</v>
      </c>
      <c r="L443" s="12" t="s">
        <v>1092</v>
      </c>
      <c r="M443" s="12" t="s">
        <v>1696</v>
      </c>
      <c r="N443" s="12" t="s">
        <v>5</v>
      </c>
      <c r="O443" s="12" t="s">
        <v>1143</v>
      </c>
      <c r="P443" s="12">
        <v>195</v>
      </c>
      <c r="Q443" s="12">
        <v>65</v>
      </c>
      <c r="R443" s="15">
        <f>100-Q443/P443*100</f>
        <v>66.666666666666671</v>
      </c>
      <c r="S443" s="12" t="s">
        <v>1078</v>
      </c>
      <c r="T443" s="12" t="s">
        <v>1079</v>
      </c>
      <c r="U443" s="12" t="s">
        <v>1699</v>
      </c>
      <c r="V443" s="12" t="s">
        <v>5</v>
      </c>
      <c r="W443" s="12" t="s">
        <v>1143</v>
      </c>
      <c r="X443" s="12">
        <v>195</v>
      </c>
      <c r="Y443" s="12">
        <v>60</v>
      </c>
      <c r="Z443" s="15">
        <f>100-Y443/X443*100</f>
        <v>69.230769230769226</v>
      </c>
      <c r="AA443" s="12" t="s">
        <v>1074</v>
      </c>
      <c r="AB443" s="12" t="s">
        <v>1074</v>
      </c>
    </row>
    <row r="444" spans="1:28" customFormat="1" ht="47.25">
      <c r="A444" s="23">
        <v>443</v>
      </c>
      <c r="B444" s="23">
        <v>441</v>
      </c>
      <c r="C444" s="26" t="s">
        <v>430</v>
      </c>
      <c r="D444" s="3" t="s">
        <v>465</v>
      </c>
      <c r="E444" s="12" t="s">
        <v>1694</v>
      </c>
      <c r="F444" s="12" t="s">
        <v>5</v>
      </c>
      <c r="G444" s="12" t="s">
        <v>1529</v>
      </c>
      <c r="H444" s="12">
        <v>230</v>
      </c>
      <c r="I444" s="12">
        <v>187.68</v>
      </c>
      <c r="J444" s="15">
        <f t="shared" si="7"/>
        <v>18.399999999999991</v>
      </c>
      <c r="K444" s="12" t="s">
        <v>1092</v>
      </c>
      <c r="L444" s="12" t="s">
        <v>1092</v>
      </c>
      <c r="M444" s="12" t="s">
        <v>1697</v>
      </c>
      <c r="N444" s="12" t="s">
        <v>5</v>
      </c>
      <c r="O444" s="12" t="s">
        <v>1143</v>
      </c>
      <c r="P444" s="12">
        <v>251.79</v>
      </c>
      <c r="Q444" s="12">
        <v>88</v>
      </c>
      <c r="R444" s="15">
        <f>100-Q444/P444*100</f>
        <v>65.050240279598086</v>
      </c>
      <c r="S444" s="12" t="s">
        <v>1078</v>
      </c>
      <c r="T444" s="12" t="s">
        <v>1079</v>
      </c>
      <c r="U444" s="12" t="s">
        <v>1700</v>
      </c>
      <c r="V444" s="12" t="s">
        <v>5</v>
      </c>
      <c r="W444" s="12" t="s">
        <v>1143</v>
      </c>
      <c r="X444" s="12">
        <v>270</v>
      </c>
      <c r="Y444" s="12">
        <v>98</v>
      </c>
      <c r="Z444" s="15">
        <f>100-Y444/X444*100</f>
        <v>63.703703703703702</v>
      </c>
      <c r="AA444" s="12" t="s">
        <v>1074</v>
      </c>
      <c r="AB444" s="12" t="s">
        <v>1074</v>
      </c>
    </row>
    <row r="445" spans="1:28" customFormat="1" ht="47.25">
      <c r="A445" s="23">
        <v>444</v>
      </c>
      <c r="B445" s="23">
        <v>442</v>
      </c>
      <c r="C445" s="26" t="s">
        <v>7</v>
      </c>
      <c r="D445" s="3" t="s">
        <v>466</v>
      </c>
      <c r="E445" s="12" t="s">
        <v>1695</v>
      </c>
      <c r="F445" s="12" t="s">
        <v>7</v>
      </c>
      <c r="G445" s="12" t="s">
        <v>1383</v>
      </c>
      <c r="H445" s="12">
        <v>325</v>
      </c>
      <c r="I445" s="12">
        <v>223.76</v>
      </c>
      <c r="J445" s="15">
        <f t="shared" si="7"/>
        <v>31.150769230769242</v>
      </c>
      <c r="K445" s="12" t="s">
        <v>1092</v>
      </c>
      <c r="L445" s="12" t="s">
        <v>1092</v>
      </c>
      <c r="M445" s="12" t="s">
        <v>1698</v>
      </c>
      <c r="N445" s="12" t="s">
        <v>7</v>
      </c>
      <c r="O445" s="12" t="s">
        <v>1383</v>
      </c>
      <c r="P445" s="12">
        <v>350.68</v>
      </c>
      <c r="Q445" s="12">
        <v>97</v>
      </c>
      <c r="R445" s="15">
        <f>100-Q445/P445*100</f>
        <v>72.339454773582759</v>
      </c>
      <c r="S445" s="12" t="s">
        <v>1078</v>
      </c>
      <c r="T445" s="12" t="s">
        <v>1079</v>
      </c>
      <c r="U445" s="12" t="s">
        <v>1701</v>
      </c>
      <c r="V445" s="12" t="s">
        <v>7</v>
      </c>
      <c r="W445" s="12" t="s">
        <v>1383</v>
      </c>
      <c r="X445" s="12">
        <f>75*5</f>
        <v>375</v>
      </c>
      <c r="Y445" s="12">
        <v>104.5</v>
      </c>
      <c r="Z445" s="15">
        <f>100-Y445/X445*100</f>
        <v>72.133333333333326</v>
      </c>
      <c r="AA445" s="12" t="s">
        <v>1074</v>
      </c>
      <c r="AB445" s="12" t="s">
        <v>1074</v>
      </c>
    </row>
    <row r="446" spans="1:28" customFormat="1" ht="47.25">
      <c r="A446" s="23">
        <v>445</v>
      </c>
      <c r="B446" s="23">
        <v>443</v>
      </c>
      <c r="C446" s="26" t="s">
        <v>11</v>
      </c>
      <c r="D446" s="3" t="s">
        <v>467</v>
      </c>
      <c r="E446" s="12" t="s">
        <v>1702</v>
      </c>
      <c r="F446" s="12" t="s">
        <v>85</v>
      </c>
      <c r="G446" s="12" t="s">
        <v>1085</v>
      </c>
      <c r="H446" s="12">
        <v>250</v>
      </c>
      <c r="I446" s="12">
        <v>94.71</v>
      </c>
      <c r="J446" s="15">
        <f t="shared" si="7"/>
        <v>62.116000000000007</v>
      </c>
      <c r="K446" s="12" t="s">
        <v>1137</v>
      </c>
      <c r="L446" s="12" t="s">
        <v>1137</v>
      </c>
      <c r="M446" s="12" t="s">
        <v>1703</v>
      </c>
      <c r="N446" s="12" t="s">
        <v>85</v>
      </c>
      <c r="O446" s="12" t="s">
        <v>1085</v>
      </c>
      <c r="P446" s="12">
        <v>287.51</v>
      </c>
      <c r="Q446" s="12">
        <v>69</v>
      </c>
      <c r="R446" s="15">
        <f>100-Q446/P446*100</f>
        <v>76.000834753573784</v>
      </c>
      <c r="S446" s="12" t="s">
        <v>1114</v>
      </c>
      <c r="T446" s="12" t="s">
        <v>1111</v>
      </c>
      <c r="U446" s="12" t="s">
        <v>1704</v>
      </c>
      <c r="V446" s="12" t="s">
        <v>517</v>
      </c>
      <c r="W446" s="12" t="s">
        <v>1085</v>
      </c>
      <c r="X446" s="12">
        <v>287</v>
      </c>
      <c r="Y446" s="12">
        <v>84</v>
      </c>
      <c r="Z446" s="15">
        <f>100-Y446/X446*100</f>
        <v>70.731707317073173</v>
      </c>
      <c r="AA446" s="12" t="s">
        <v>1088</v>
      </c>
      <c r="AB446" s="12" t="s">
        <v>1089</v>
      </c>
    </row>
    <row r="447" spans="1:28" customFormat="1" ht="31.5">
      <c r="A447" s="23">
        <v>446</v>
      </c>
      <c r="B447" s="23">
        <v>444</v>
      </c>
      <c r="C447" s="26" t="s">
        <v>85</v>
      </c>
      <c r="D447" s="3" t="s">
        <v>468</v>
      </c>
      <c r="E447" s="12" t="s">
        <v>1705</v>
      </c>
      <c r="F447" s="12" t="s">
        <v>85</v>
      </c>
      <c r="G447" s="12" t="s">
        <v>1085</v>
      </c>
      <c r="H447" s="12">
        <v>69.06</v>
      </c>
      <c r="I447" s="12">
        <v>46</v>
      </c>
      <c r="J447" s="15">
        <f t="shared" si="7"/>
        <v>33.391253982044603</v>
      </c>
      <c r="K447" s="12" t="s">
        <v>1068</v>
      </c>
      <c r="L447" s="12" t="s">
        <v>1069</v>
      </c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</row>
    <row r="448" spans="1:28" customFormat="1" ht="31.5">
      <c r="A448" s="23">
        <v>447</v>
      </c>
      <c r="B448" s="23">
        <v>445</v>
      </c>
      <c r="C448" s="26" t="s">
        <v>85</v>
      </c>
      <c r="D448" s="3" t="s">
        <v>469</v>
      </c>
      <c r="E448" s="12" t="s">
        <v>1706</v>
      </c>
      <c r="F448" s="12" t="s">
        <v>85</v>
      </c>
      <c r="G448" s="12" t="s">
        <v>1085</v>
      </c>
      <c r="H448" s="12">
        <v>104.08</v>
      </c>
      <c r="I448" s="12">
        <v>54</v>
      </c>
      <c r="J448" s="15">
        <f t="shared" si="7"/>
        <v>48.116833205226747</v>
      </c>
      <c r="K448" s="12" t="s">
        <v>1068</v>
      </c>
      <c r="L448" s="12" t="s">
        <v>1069</v>
      </c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</row>
    <row r="449" spans="1:30" customFormat="1" ht="47.25">
      <c r="A449" s="23">
        <v>449</v>
      </c>
      <c r="B449" s="23">
        <v>447</v>
      </c>
      <c r="C449" s="26" t="s">
        <v>11</v>
      </c>
      <c r="D449" s="3" t="s">
        <v>470</v>
      </c>
      <c r="E449" s="12" t="s">
        <v>1708</v>
      </c>
      <c r="F449" s="12" t="s">
        <v>85</v>
      </c>
      <c r="G449" s="12" t="s">
        <v>1085</v>
      </c>
      <c r="H449" s="12">
        <v>150</v>
      </c>
      <c r="I449" s="12">
        <v>95.63</v>
      </c>
      <c r="J449" s="15">
        <f t="shared" si="7"/>
        <v>36.24666666666667</v>
      </c>
      <c r="K449" s="12" t="s">
        <v>1088</v>
      </c>
      <c r="L449" s="12" t="s">
        <v>1089</v>
      </c>
      <c r="M449" s="12" t="s">
        <v>1707</v>
      </c>
      <c r="N449" s="12" t="s">
        <v>85</v>
      </c>
      <c r="O449" s="12" t="s">
        <v>1085</v>
      </c>
      <c r="P449" s="12">
        <v>187.19</v>
      </c>
      <c r="Q449" s="12">
        <v>68</v>
      </c>
      <c r="R449" s="15">
        <f>100-Q449/P449*100</f>
        <v>63.673273144932956</v>
      </c>
      <c r="S449" s="12" t="s">
        <v>1068</v>
      </c>
      <c r="T449" s="12" t="s">
        <v>1069</v>
      </c>
      <c r="U449" s="16"/>
      <c r="V449" s="16"/>
      <c r="W449" s="16"/>
      <c r="X449" s="16"/>
      <c r="Y449" s="16"/>
      <c r="Z449" s="16"/>
      <c r="AA449" s="16"/>
      <c r="AB449" s="16"/>
    </row>
    <row r="450" spans="1:30" customFormat="1" ht="47.25">
      <c r="A450" s="23">
        <v>450</v>
      </c>
      <c r="B450" s="23">
        <v>448</v>
      </c>
      <c r="C450" s="26" t="s">
        <v>11</v>
      </c>
      <c r="D450" s="3" t="s">
        <v>2026</v>
      </c>
      <c r="E450" s="12" t="s">
        <v>1709</v>
      </c>
      <c r="F450" s="12" t="s">
        <v>85</v>
      </c>
      <c r="G450" s="12" t="s">
        <v>1085</v>
      </c>
      <c r="H450" s="12">
        <v>240</v>
      </c>
      <c r="I450" s="12">
        <v>142.80000000000001</v>
      </c>
      <c r="J450" s="15">
        <f t="shared" si="7"/>
        <v>40.499999999999993</v>
      </c>
      <c r="K450" s="12" t="s">
        <v>1088</v>
      </c>
      <c r="L450" s="12" t="s">
        <v>1089</v>
      </c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</row>
    <row r="451" spans="1:30" customFormat="1" ht="47.25">
      <c r="A451" s="23">
        <v>451</v>
      </c>
      <c r="B451" s="23">
        <v>449</v>
      </c>
      <c r="C451" s="26" t="s">
        <v>87</v>
      </c>
      <c r="D451" s="3" t="s">
        <v>471</v>
      </c>
      <c r="E451" s="12" t="s">
        <v>1710</v>
      </c>
      <c r="F451" s="12" t="s">
        <v>85</v>
      </c>
      <c r="G451" s="12" t="s">
        <v>1085</v>
      </c>
      <c r="H451" s="12">
        <v>80</v>
      </c>
      <c r="I451" s="12">
        <v>51</v>
      </c>
      <c r="J451" s="15">
        <f t="shared" ref="J451:J513" si="10">100-I451/H451*100</f>
        <v>36.250000000000007</v>
      </c>
      <c r="K451" s="12" t="s">
        <v>1088</v>
      </c>
      <c r="L451" s="12" t="s">
        <v>1089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</row>
    <row r="452" spans="1:30" customFormat="1" ht="47.25">
      <c r="A452" s="23">
        <v>452</v>
      </c>
      <c r="B452" s="23">
        <v>450</v>
      </c>
      <c r="C452" s="26" t="s">
        <v>11</v>
      </c>
      <c r="D452" s="3" t="s">
        <v>472</v>
      </c>
      <c r="E452" s="12" t="s">
        <v>1711</v>
      </c>
      <c r="F452" s="12" t="s">
        <v>85</v>
      </c>
      <c r="G452" s="12" t="s">
        <v>1085</v>
      </c>
      <c r="H452" s="12">
        <v>130</v>
      </c>
      <c r="I452" s="12">
        <v>71.400000000000006</v>
      </c>
      <c r="J452" s="15">
        <f t="shared" si="10"/>
        <v>45.076923076923073</v>
      </c>
      <c r="K452" s="12" t="s">
        <v>1088</v>
      </c>
      <c r="L452" s="12" t="s">
        <v>1089</v>
      </c>
      <c r="M452" s="12"/>
      <c r="N452" s="12"/>
      <c r="O452" s="12"/>
      <c r="P452" s="12"/>
      <c r="Q452" s="12"/>
      <c r="R452" s="15"/>
      <c r="S452" s="12"/>
      <c r="T452" s="12"/>
      <c r="U452" s="16"/>
      <c r="V452" s="16"/>
      <c r="W452" s="16"/>
      <c r="X452" s="16"/>
      <c r="Y452" s="16"/>
      <c r="Z452" s="16"/>
      <c r="AA452" s="16"/>
      <c r="AB452" s="16"/>
    </row>
    <row r="453" spans="1:30" customFormat="1" ht="47.25">
      <c r="A453" s="23">
        <v>453</v>
      </c>
      <c r="B453" s="23">
        <v>451</v>
      </c>
      <c r="C453" s="26" t="s">
        <v>11</v>
      </c>
      <c r="D453" s="3" t="s">
        <v>2024</v>
      </c>
      <c r="E453" s="12" t="s">
        <v>1712</v>
      </c>
      <c r="F453" s="12" t="s">
        <v>85</v>
      </c>
      <c r="G453" s="12" t="s">
        <v>1085</v>
      </c>
      <c r="H453" s="12">
        <v>310</v>
      </c>
      <c r="I453" s="12">
        <v>82.2</v>
      </c>
      <c r="J453" s="15">
        <f t="shared" si="10"/>
        <v>73.483870967741936</v>
      </c>
      <c r="K453" s="12" t="s">
        <v>1088</v>
      </c>
      <c r="L453" s="12" t="s">
        <v>1089</v>
      </c>
      <c r="M453" s="12" t="s">
        <v>1717</v>
      </c>
      <c r="N453" s="12" t="s">
        <v>85</v>
      </c>
      <c r="O453" s="12" t="s">
        <v>1085</v>
      </c>
      <c r="P453" s="12">
        <v>270</v>
      </c>
      <c r="Q453" s="12">
        <v>65</v>
      </c>
      <c r="R453" s="15">
        <f>100-Q453/P453*100</f>
        <v>75.925925925925924</v>
      </c>
      <c r="S453" s="12" t="s">
        <v>1078</v>
      </c>
      <c r="T453" s="12" t="s">
        <v>1079</v>
      </c>
      <c r="U453" s="12" t="s">
        <v>1720</v>
      </c>
      <c r="V453" s="12" t="s">
        <v>85</v>
      </c>
      <c r="W453" s="12" t="s">
        <v>1085</v>
      </c>
      <c r="X453" s="12">
        <v>285</v>
      </c>
      <c r="Y453" s="12">
        <v>181.69</v>
      </c>
      <c r="Z453" s="15">
        <f>100-Y453/X453*100</f>
        <v>36.249122807017542</v>
      </c>
      <c r="AA453" s="12" t="s">
        <v>1117</v>
      </c>
      <c r="AB453" s="12" t="s">
        <v>1118</v>
      </c>
      <c r="AD453" s="14"/>
    </row>
    <row r="454" spans="1:30" customFormat="1" ht="47.25">
      <c r="A454" s="23">
        <v>454</v>
      </c>
      <c r="B454" s="23">
        <v>452</v>
      </c>
      <c r="C454" s="26" t="s">
        <v>11</v>
      </c>
      <c r="D454" s="3" t="s">
        <v>2025</v>
      </c>
      <c r="E454" s="12" t="s">
        <v>1713</v>
      </c>
      <c r="F454" s="12" t="s">
        <v>85</v>
      </c>
      <c r="G454" s="12" t="s">
        <v>1085</v>
      </c>
      <c r="H454" s="12">
        <v>190</v>
      </c>
      <c r="I454" s="12">
        <v>66</v>
      </c>
      <c r="J454" s="15">
        <f t="shared" si="10"/>
        <v>65.26315789473685</v>
      </c>
      <c r="K454" s="12" t="s">
        <v>1088</v>
      </c>
      <c r="L454" s="12" t="s">
        <v>1089</v>
      </c>
      <c r="M454" s="12" t="s">
        <v>1718</v>
      </c>
      <c r="N454" s="12" t="s">
        <v>85</v>
      </c>
      <c r="O454" s="12" t="s">
        <v>1085</v>
      </c>
      <c r="P454" s="12">
        <v>168</v>
      </c>
      <c r="Q454" s="12">
        <v>52</v>
      </c>
      <c r="R454" s="15">
        <f>100-Q454/P454*100</f>
        <v>69.047619047619051</v>
      </c>
      <c r="S454" s="12" t="s">
        <v>1078</v>
      </c>
      <c r="T454" s="12" t="s">
        <v>1079</v>
      </c>
      <c r="U454" s="12" t="s">
        <v>1721</v>
      </c>
      <c r="V454" s="12" t="s">
        <v>85</v>
      </c>
      <c r="W454" s="12" t="s">
        <v>1085</v>
      </c>
      <c r="X454" s="12">
        <v>170</v>
      </c>
      <c r="Y454" s="12">
        <v>118.49</v>
      </c>
      <c r="Z454" s="15">
        <f>100-Y454/X454*100</f>
        <v>30.300000000000011</v>
      </c>
      <c r="AA454" s="12" t="s">
        <v>1117</v>
      </c>
      <c r="AB454" s="12" t="s">
        <v>1118</v>
      </c>
    </row>
    <row r="455" spans="1:30" customFormat="1" ht="47.25">
      <c r="A455" s="23">
        <v>455</v>
      </c>
      <c r="B455" s="23">
        <v>453</v>
      </c>
      <c r="C455" s="26" t="s">
        <v>11</v>
      </c>
      <c r="D455" s="3" t="s">
        <v>473</v>
      </c>
      <c r="E455" s="12" t="s">
        <v>1714</v>
      </c>
      <c r="F455" s="12" t="s">
        <v>85</v>
      </c>
      <c r="G455" s="12" t="s">
        <v>1085</v>
      </c>
      <c r="H455" s="12">
        <v>130</v>
      </c>
      <c r="I455" s="12">
        <v>48</v>
      </c>
      <c r="J455" s="15">
        <f t="shared" si="10"/>
        <v>63.076923076923073</v>
      </c>
      <c r="K455" s="12" t="s">
        <v>1088</v>
      </c>
      <c r="L455" s="12" t="s">
        <v>1089</v>
      </c>
      <c r="M455" s="12" t="s">
        <v>1719</v>
      </c>
      <c r="N455" s="12" t="s">
        <v>85</v>
      </c>
      <c r="O455" s="12" t="s">
        <v>1085</v>
      </c>
      <c r="P455" s="12">
        <v>98</v>
      </c>
      <c r="Q455" s="12">
        <v>48</v>
      </c>
      <c r="R455" s="15">
        <f>100-Q455/P455*100</f>
        <v>51.020408163265309</v>
      </c>
      <c r="S455" s="12" t="s">
        <v>1078</v>
      </c>
      <c r="T455" s="12" t="s">
        <v>1079</v>
      </c>
      <c r="U455" s="12" t="s">
        <v>1722</v>
      </c>
      <c r="V455" s="12" t="s">
        <v>85</v>
      </c>
      <c r="W455" s="12" t="s">
        <v>1085</v>
      </c>
      <c r="X455" s="12">
        <v>125</v>
      </c>
      <c r="Y455" s="12">
        <v>48</v>
      </c>
      <c r="Z455" s="15">
        <f>100-Y455/X455*100</f>
        <v>61.6</v>
      </c>
      <c r="AA455" s="12" t="s">
        <v>1074</v>
      </c>
      <c r="AB455" s="12" t="s">
        <v>1074</v>
      </c>
    </row>
    <row r="456" spans="1:30" customFormat="1" ht="15.75">
      <c r="A456" s="23">
        <v>456</v>
      </c>
      <c r="B456" s="23">
        <v>454</v>
      </c>
      <c r="C456" s="26" t="s">
        <v>11</v>
      </c>
      <c r="D456" s="3" t="s">
        <v>474</v>
      </c>
      <c r="E456" s="12"/>
      <c r="F456" s="12"/>
      <c r="G456" s="12"/>
      <c r="H456" s="12"/>
      <c r="I456" s="12"/>
      <c r="J456" s="15" t="e">
        <f t="shared" si="10"/>
        <v>#DIV/0!</v>
      </c>
      <c r="K456" s="12"/>
      <c r="L456" s="12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</row>
    <row r="457" spans="1:30" customFormat="1" ht="47.25">
      <c r="A457" s="23">
        <v>457</v>
      </c>
      <c r="B457" s="23">
        <v>455</v>
      </c>
      <c r="C457" s="26" t="s">
        <v>11</v>
      </c>
      <c r="D457" s="3" t="s">
        <v>475</v>
      </c>
      <c r="E457" s="12" t="s">
        <v>1715</v>
      </c>
      <c r="F457" s="12" t="s">
        <v>85</v>
      </c>
      <c r="G457" s="12" t="s">
        <v>1085</v>
      </c>
      <c r="H457" s="12">
        <v>145</v>
      </c>
      <c r="I457" s="12">
        <v>99</v>
      </c>
      <c r="J457" s="15">
        <f t="shared" si="10"/>
        <v>31.724137931034477</v>
      </c>
      <c r="K457" s="12" t="s">
        <v>1088</v>
      </c>
      <c r="L457" s="12" t="s">
        <v>1089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</row>
    <row r="458" spans="1:30" customFormat="1" ht="47.25">
      <c r="A458" s="23">
        <v>458</v>
      </c>
      <c r="B458" s="23">
        <v>456</v>
      </c>
      <c r="C458" s="26" t="s">
        <v>25</v>
      </c>
      <c r="D458" s="3" t="s">
        <v>476</v>
      </c>
      <c r="E458" s="12" t="s">
        <v>1716</v>
      </c>
      <c r="F458" s="12" t="s">
        <v>85</v>
      </c>
      <c r="G458" s="12" t="s">
        <v>1085</v>
      </c>
      <c r="H458" s="12">
        <v>220</v>
      </c>
      <c r="I458" s="12">
        <v>149.6</v>
      </c>
      <c r="J458" s="15">
        <f t="shared" si="10"/>
        <v>32</v>
      </c>
      <c r="K458" s="12" t="s">
        <v>1088</v>
      </c>
      <c r="L458" s="12" t="s">
        <v>1089</v>
      </c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</row>
    <row r="459" spans="1:30" customFormat="1" ht="30">
      <c r="A459" s="23">
        <v>459</v>
      </c>
      <c r="B459" s="23">
        <v>457</v>
      </c>
      <c r="C459" s="26" t="s">
        <v>12</v>
      </c>
      <c r="D459" s="3" t="s">
        <v>477</v>
      </c>
      <c r="E459" s="16"/>
      <c r="F459" s="16"/>
      <c r="G459" s="16"/>
      <c r="H459" s="12"/>
      <c r="I459" s="12"/>
      <c r="J459" s="15" t="e">
        <f t="shared" si="10"/>
        <v>#DIV/0!</v>
      </c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</row>
    <row r="460" spans="1:30" customFormat="1" ht="47.25">
      <c r="A460" s="23">
        <v>460</v>
      </c>
      <c r="B460" s="23">
        <v>458</v>
      </c>
      <c r="C460" s="26" t="s">
        <v>5</v>
      </c>
      <c r="D460" s="3" t="s">
        <v>478</v>
      </c>
      <c r="E460" s="12" t="s">
        <v>1724</v>
      </c>
      <c r="F460" s="12" t="s">
        <v>5</v>
      </c>
      <c r="G460" s="12" t="s">
        <v>1130</v>
      </c>
      <c r="H460" s="12">
        <v>86.51</v>
      </c>
      <c r="I460" s="12">
        <v>73.53</v>
      </c>
      <c r="J460" s="15">
        <f t="shared" ref="J460" si="11">100-I460/H460*100</f>
        <v>15.004045775054905</v>
      </c>
      <c r="K460" s="12" t="s">
        <v>1117</v>
      </c>
      <c r="L460" s="12" t="s">
        <v>1118</v>
      </c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</row>
    <row r="461" spans="1:30" customFormat="1" ht="31.5">
      <c r="A461" s="23">
        <v>461</v>
      </c>
      <c r="B461" s="23">
        <v>459</v>
      </c>
      <c r="C461" s="26" t="s">
        <v>7</v>
      </c>
      <c r="D461" s="3" t="s">
        <v>479</v>
      </c>
      <c r="E461" s="12" t="s">
        <v>1723</v>
      </c>
      <c r="F461" s="12" t="s">
        <v>7</v>
      </c>
      <c r="G461" s="12" t="s">
        <v>1145</v>
      </c>
      <c r="H461" s="12">
        <v>257.20999999999998</v>
      </c>
      <c r="I461" s="12">
        <v>218.63</v>
      </c>
      <c r="J461" s="15">
        <f t="shared" si="10"/>
        <v>14.999416818941711</v>
      </c>
      <c r="K461" s="12" t="s">
        <v>1117</v>
      </c>
      <c r="L461" s="12" t="s">
        <v>1118</v>
      </c>
      <c r="M461" s="12" t="s">
        <v>1725</v>
      </c>
      <c r="N461" s="12" t="s">
        <v>7</v>
      </c>
      <c r="O461" s="12" t="s">
        <v>1145</v>
      </c>
      <c r="P461" s="12">
        <v>257</v>
      </c>
      <c r="Q461" s="12">
        <v>163.84</v>
      </c>
      <c r="R461" s="15">
        <f>100-Q461/P461*100</f>
        <v>36.249027237354085</v>
      </c>
      <c r="S461" s="12" t="s">
        <v>1293</v>
      </c>
      <c r="T461" s="12" t="s">
        <v>1293</v>
      </c>
      <c r="U461" s="12" t="s">
        <v>1729</v>
      </c>
      <c r="V461" s="12" t="s">
        <v>7</v>
      </c>
      <c r="W461" s="12" t="s">
        <v>1145</v>
      </c>
      <c r="X461" s="12">
        <v>205.54</v>
      </c>
      <c r="Y461" s="12">
        <v>120</v>
      </c>
      <c r="Z461" s="15">
        <f>100-Y461/X461*100</f>
        <v>41.617203464045929</v>
      </c>
      <c r="AA461" s="12" t="s">
        <v>1078</v>
      </c>
      <c r="AB461" s="12" t="s">
        <v>1079</v>
      </c>
    </row>
    <row r="462" spans="1:30" customFormat="1" ht="47.25">
      <c r="A462" s="23">
        <v>462</v>
      </c>
      <c r="B462" s="23">
        <v>460</v>
      </c>
      <c r="C462" s="26" t="s">
        <v>5</v>
      </c>
      <c r="D462" s="3" t="s">
        <v>480</v>
      </c>
      <c r="E462" s="12" t="s">
        <v>1724</v>
      </c>
      <c r="F462" s="12" t="s">
        <v>5</v>
      </c>
      <c r="G462" s="12" t="s">
        <v>1130</v>
      </c>
      <c r="H462" s="12">
        <v>86.51</v>
      </c>
      <c r="I462" s="12">
        <v>73.53</v>
      </c>
      <c r="J462" s="15">
        <f t="shared" si="10"/>
        <v>15.004045775054905</v>
      </c>
      <c r="K462" s="12" t="s">
        <v>1117</v>
      </c>
      <c r="L462" s="12" t="s">
        <v>1118</v>
      </c>
      <c r="M462" s="12" t="s">
        <v>1726</v>
      </c>
      <c r="N462" s="12" t="s">
        <v>5</v>
      </c>
      <c r="O462" s="12" t="s">
        <v>1105</v>
      </c>
      <c r="P462" s="12">
        <v>80</v>
      </c>
      <c r="Q462" s="12">
        <v>57.8</v>
      </c>
      <c r="R462" s="15">
        <f>100-Q462/P462*100</f>
        <v>27.750000000000014</v>
      </c>
      <c r="S462" s="12" t="s">
        <v>1293</v>
      </c>
      <c r="T462" s="12" t="s">
        <v>1293</v>
      </c>
      <c r="U462" s="12" t="s">
        <v>1730</v>
      </c>
      <c r="V462" s="12" t="s">
        <v>5</v>
      </c>
      <c r="W462" s="12" t="s">
        <v>1130</v>
      </c>
      <c r="X462" s="12">
        <v>90.02</v>
      </c>
      <c r="Y462" s="12">
        <v>73</v>
      </c>
      <c r="Z462" s="15">
        <f>100-Y462/X462*100</f>
        <v>18.906909575649848</v>
      </c>
      <c r="AA462" s="12" t="s">
        <v>1078</v>
      </c>
      <c r="AB462" s="12" t="s">
        <v>1079</v>
      </c>
    </row>
    <row r="463" spans="1:30" customFormat="1" ht="31.5">
      <c r="A463" s="23">
        <v>463</v>
      </c>
      <c r="B463" s="23">
        <v>461</v>
      </c>
      <c r="C463" s="26" t="s">
        <v>5</v>
      </c>
      <c r="D463" s="3" t="s">
        <v>481</v>
      </c>
      <c r="E463" s="16"/>
      <c r="F463" s="16"/>
      <c r="G463" s="16"/>
      <c r="H463" s="12"/>
      <c r="I463" s="12"/>
      <c r="J463" s="15" t="e">
        <f t="shared" si="10"/>
        <v>#DIV/0!</v>
      </c>
      <c r="K463" s="16"/>
      <c r="L463" s="16"/>
      <c r="M463" s="12" t="s">
        <v>1727</v>
      </c>
      <c r="N463" s="12" t="s">
        <v>5</v>
      </c>
      <c r="O463" s="12" t="s">
        <v>1105</v>
      </c>
      <c r="P463" s="12">
        <v>136.5</v>
      </c>
      <c r="Q463" s="12">
        <v>110.22</v>
      </c>
      <c r="R463" s="15">
        <f>100-Q463/P463*100</f>
        <v>19.252747252747255</v>
      </c>
      <c r="S463" s="12" t="s">
        <v>1293</v>
      </c>
      <c r="T463" s="12" t="s">
        <v>1293</v>
      </c>
      <c r="U463" s="12" t="s">
        <v>1731</v>
      </c>
      <c r="V463" s="12" t="s">
        <v>5</v>
      </c>
      <c r="W463" s="12" t="s">
        <v>1130</v>
      </c>
      <c r="X463" s="12">
        <v>147.88</v>
      </c>
      <c r="Y463" s="12">
        <v>95</v>
      </c>
      <c r="Z463" s="15">
        <f>100-Y463/X463*100</f>
        <v>35.758723289153366</v>
      </c>
      <c r="AA463" s="12" t="s">
        <v>1078</v>
      </c>
      <c r="AB463" s="12" t="s">
        <v>1079</v>
      </c>
    </row>
    <row r="464" spans="1:30" customFormat="1" ht="15.75">
      <c r="A464" s="23">
        <v>464</v>
      </c>
      <c r="B464" s="23">
        <v>462</v>
      </c>
      <c r="C464" s="26" t="s">
        <v>11</v>
      </c>
      <c r="D464" s="3" t="s">
        <v>482</v>
      </c>
      <c r="E464" s="16"/>
      <c r="F464" s="16"/>
      <c r="G464" s="16"/>
      <c r="H464" s="12"/>
      <c r="I464" s="12"/>
      <c r="J464" s="15" t="e">
        <f t="shared" si="10"/>
        <v>#DIV/0!</v>
      </c>
      <c r="K464" s="16"/>
      <c r="L464" s="16"/>
      <c r="M464" s="12"/>
      <c r="N464" s="12"/>
      <c r="O464" s="12"/>
      <c r="P464" s="12"/>
      <c r="Q464" s="12"/>
      <c r="R464" s="12"/>
      <c r="S464" s="12"/>
      <c r="T464" s="12"/>
      <c r="U464" s="16"/>
      <c r="V464" s="16"/>
      <c r="W464" s="16"/>
      <c r="X464" s="16"/>
      <c r="Y464" s="16"/>
      <c r="Z464" s="16"/>
      <c r="AA464" s="16"/>
      <c r="AB464" s="16"/>
    </row>
    <row r="465" spans="1:28" customFormat="1" ht="31.5">
      <c r="A465" s="23">
        <v>465</v>
      </c>
      <c r="B465" s="23">
        <v>463</v>
      </c>
      <c r="C465" s="26" t="s">
        <v>7</v>
      </c>
      <c r="D465" s="3" t="s">
        <v>483</v>
      </c>
      <c r="E465" s="12" t="s">
        <v>1732</v>
      </c>
      <c r="F465" s="12" t="s">
        <v>7</v>
      </c>
      <c r="G465" s="12" t="s">
        <v>1145</v>
      </c>
      <c r="H465" s="12">
        <v>273.64999999999998</v>
      </c>
      <c r="I465" s="12">
        <v>232.6</v>
      </c>
      <c r="J465" s="15">
        <f t="shared" si="10"/>
        <v>15.000913575735424</v>
      </c>
      <c r="K465" s="12" t="s">
        <v>1110</v>
      </c>
      <c r="L465" s="12" t="s">
        <v>1111</v>
      </c>
      <c r="M465" s="12" t="s">
        <v>1728</v>
      </c>
      <c r="N465" s="12" t="s">
        <v>7</v>
      </c>
      <c r="O465" s="12" t="s">
        <v>1145</v>
      </c>
      <c r="P465" s="12">
        <v>225</v>
      </c>
      <c r="Q465" s="12">
        <v>143.44</v>
      </c>
      <c r="R465" s="15">
        <f>100-Q465/P465*100</f>
        <v>36.248888888888885</v>
      </c>
      <c r="S465" s="12" t="s">
        <v>1293</v>
      </c>
      <c r="T465" s="12" t="s">
        <v>1293</v>
      </c>
      <c r="U465" s="16"/>
      <c r="V465" s="16"/>
      <c r="W465" s="16"/>
      <c r="X465" s="16"/>
      <c r="Y465" s="16"/>
      <c r="Z465" s="16"/>
      <c r="AA465" s="16"/>
      <c r="AB465" s="16"/>
    </row>
    <row r="466" spans="1:28" customFormat="1" ht="15.75">
      <c r="A466" s="23">
        <v>466</v>
      </c>
      <c r="B466" s="23">
        <v>464</v>
      </c>
      <c r="C466" s="26" t="s">
        <v>11</v>
      </c>
      <c r="D466" s="3" t="s">
        <v>484</v>
      </c>
      <c r="E466" s="16"/>
      <c r="F466" s="16"/>
      <c r="G466" s="16"/>
      <c r="H466" s="12"/>
      <c r="I466" s="12"/>
      <c r="J466" s="15" t="e">
        <f t="shared" si="10"/>
        <v>#DIV/0!</v>
      </c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</row>
    <row r="467" spans="1:28" customFormat="1" ht="47.25">
      <c r="A467" s="23">
        <v>468</v>
      </c>
      <c r="B467" s="23">
        <v>466</v>
      </c>
      <c r="C467" s="26" t="s">
        <v>12</v>
      </c>
      <c r="D467" s="3" t="s">
        <v>485</v>
      </c>
      <c r="E467" s="12" t="s">
        <v>1733</v>
      </c>
      <c r="F467" s="12" t="s">
        <v>12</v>
      </c>
      <c r="G467" s="12" t="s">
        <v>1121</v>
      </c>
      <c r="H467" s="12">
        <v>159.04</v>
      </c>
      <c r="I467" s="12">
        <v>40</v>
      </c>
      <c r="J467" s="15">
        <f t="shared" si="10"/>
        <v>74.849094567404421</v>
      </c>
      <c r="K467" s="12" t="s">
        <v>1078</v>
      </c>
      <c r="L467" s="12" t="s">
        <v>1079</v>
      </c>
      <c r="M467" s="12" t="s">
        <v>1738</v>
      </c>
      <c r="N467" s="12" t="s">
        <v>12</v>
      </c>
      <c r="O467" s="12" t="s">
        <v>1121</v>
      </c>
      <c r="P467" s="12">
        <v>150</v>
      </c>
      <c r="Q467" s="12">
        <v>45.14</v>
      </c>
      <c r="R467" s="15">
        <f>100-Q467/P467*100</f>
        <v>69.906666666666666</v>
      </c>
      <c r="S467" s="12" t="s">
        <v>1092</v>
      </c>
      <c r="T467" s="12" t="s">
        <v>1092</v>
      </c>
      <c r="U467" s="12" t="s">
        <v>1740</v>
      </c>
      <c r="V467" s="12" t="s">
        <v>12</v>
      </c>
      <c r="W467" s="12" t="s">
        <v>1121</v>
      </c>
      <c r="X467" s="12">
        <v>142.19999999999999</v>
      </c>
      <c r="Y467" s="12">
        <v>58.94</v>
      </c>
      <c r="Z467" s="15">
        <f>100-Y467/X467*100</f>
        <v>58.551336146272853</v>
      </c>
      <c r="AA467" s="12" t="s">
        <v>1068</v>
      </c>
      <c r="AB467" s="12" t="s">
        <v>1069</v>
      </c>
    </row>
    <row r="468" spans="1:28" customFormat="1" ht="47.25">
      <c r="A468" s="23">
        <v>469</v>
      </c>
      <c r="B468" s="23">
        <v>467</v>
      </c>
      <c r="C468" s="26" t="s">
        <v>12</v>
      </c>
      <c r="D468" s="3" t="s">
        <v>486</v>
      </c>
      <c r="E468" s="12" t="s">
        <v>1734</v>
      </c>
      <c r="F468" s="12" t="s">
        <v>12</v>
      </c>
      <c r="G468" s="12" t="s">
        <v>1121</v>
      </c>
      <c r="H468" s="12">
        <v>330</v>
      </c>
      <c r="I468" s="12">
        <v>105</v>
      </c>
      <c r="J468" s="15">
        <f t="shared" si="10"/>
        <v>68.181818181818187</v>
      </c>
      <c r="K468" s="12" t="s">
        <v>1078</v>
      </c>
      <c r="L468" s="12" t="s">
        <v>1079</v>
      </c>
      <c r="M468" s="12" t="s">
        <v>1739</v>
      </c>
      <c r="N468" s="12" t="s">
        <v>12</v>
      </c>
      <c r="O468" s="12" t="s">
        <v>1121</v>
      </c>
      <c r="P468" s="12">
        <v>260</v>
      </c>
      <c r="Q468" s="12">
        <v>78.23</v>
      </c>
      <c r="R468" s="15">
        <f>100-Q468/P468*100</f>
        <v>69.911538461538456</v>
      </c>
      <c r="S468" s="12" t="s">
        <v>1092</v>
      </c>
      <c r="T468" s="12" t="s">
        <v>1092</v>
      </c>
      <c r="U468" s="12" t="s">
        <v>1741</v>
      </c>
      <c r="V468" s="12" t="s">
        <v>12</v>
      </c>
      <c r="W468" s="12" t="s">
        <v>1095</v>
      </c>
      <c r="X468" s="12">
        <v>1744.96</v>
      </c>
      <c r="Y468" s="12">
        <v>553.63</v>
      </c>
      <c r="Z468" s="15">
        <f>100-Y468/X468*100</f>
        <v>68.272625160462127</v>
      </c>
      <c r="AA468" s="12" t="s">
        <v>1068</v>
      </c>
      <c r="AB468" s="12" t="s">
        <v>1069</v>
      </c>
    </row>
    <row r="469" spans="1:28" customFormat="1" ht="30">
      <c r="A469" s="23">
        <v>470</v>
      </c>
      <c r="B469" s="23">
        <v>468</v>
      </c>
      <c r="C469" s="26" t="s">
        <v>11</v>
      </c>
      <c r="D469" s="3" t="s">
        <v>487</v>
      </c>
      <c r="E469" s="12"/>
      <c r="F469" s="12"/>
      <c r="G469" s="12"/>
      <c r="H469" s="12"/>
      <c r="I469" s="12"/>
      <c r="J469" s="15" t="e">
        <f t="shared" si="10"/>
        <v>#DIV/0!</v>
      </c>
      <c r="K469" s="12"/>
      <c r="L469" s="12"/>
      <c r="M469" s="16"/>
      <c r="N469" s="16"/>
      <c r="O469" s="16"/>
      <c r="P469" s="16"/>
      <c r="Q469" s="16"/>
      <c r="R469" s="16"/>
      <c r="S469" s="16"/>
      <c r="T469" s="16"/>
      <c r="U469" s="12"/>
      <c r="V469" s="12"/>
      <c r="W469" s="12"/>
      <c r="X469" s="12"/>
      <c r="Y469" s="12"/>
      <c r="Z469" s="12"/>
      <c r="AA469" s="12"/>
      <c r="AB469" s="12"/>
    </row>
    <row r="470" spans="1:28" customFormat="1" ht="47.25">
      <c r="A470" s="23">
        <v>471</v>
      </c>
      <c r="B470" s="23">
        <v>469</v>
      </c>
      <c r="C470" s="26" t="s">
        <v>5</v>
      </c>
      <c r="D470" s="3" t="s">
        <v>488</v>
      </c>
      <c r="E470" s="12" t="s">
        <v>1735</v>
      </c>
      <c r="F470" s="12" t="s">
        <v>5</v>
      </c>
      <c r="G470" s="12" t="s">
        <v>1085</v>
      </c>
      <c r="H470" s="12">
        <v>205.79</v>
      </c>
      <c r="I470" s="12">
        <v>95</v>
      </c>
      <c r="J470" s="15">
        <f t="shared" si="10"/>
        <v>53.836435200932989</v>
      </c>
      <c r="K470" s="12" t="s">
        <v>1078</v>
      </c>
      <c r="L470" s="12" t="s">
        <v>1079</v>
      </c>
      <c r="M470" s="12" t="s">
        <v>1745</v>
      </c>
      <c r="N470" s="12" t="s">
        <v>5</v>
      </c>
      <c r="O470" s="12" t="s">
        <v>1105</v>
      </c>
      <c r="P470" s="12">
        <v>205.81</v>
      </c>
      <c r="Q470" s="12">
        <v>89</v>
      </c>
      <c r="R470" s="15">
        <f>100-Q470/P470*100</f>
        <v>56.756231475632866</v>
      </c>
      <c r="S470" s="12" t="s">
        <v>1074</v>
      </c>
      <c r="T470" s="12" t="s">
        <v>1074</v>
      </c>
      <c r="U470" s="12" t="s">
        <v>1742</v>
      </c>
      <c r="V470" s="12" t="s">
        <v>5</v>
      </c>
      <c r="W470" s="12" t="s">
        <v>1085</v>
      </c>
      <c r="X470" s="12">
        <v>202.85</v>
      </c>
      <c r="Y470" s="12">
        <v>88</v>
      </c>
      <c r="Z470" s="15">
        <f>100-Y470/X470*100</f>
        <v>56.618190781365541</v>
      </c>
      <c r="AA470" s="12" t="s">
        <v>1068</v>
      </c>
      <c r="AB470" s="12" t="s">
        <v>1069</v>
      </c>
    </row>
    <row r="471" spans="1:28" customFormat="1" ht="47.25">
      <c r="A471" s="23">
        <v>472</v>
      </c>
      <c r="B471" s="23">
        <v>470</v>
      </c>
      <c r="C471" s="26" t="s">
        <v>12</v>
      </c>
      <c r="D471" s="3" t="s">
        <v>489</v>
      </c>
      <c r="E471" s="12" t="s">
        <v>1736</v>
      </c>
      <c r="F471" s="12" t="s">
        <v>12</v>
      </c>
      <c r="G471" s="12" t="s">
        <v>1121</v>
      </c>
      <c r="H471" s="12">
        <v>300</v>
      </c>
      <c r="I471" s="12">
        <v>115</v>
      </c>
      <c r="J471" s="15">
        <f t="shared" si="10"/>
        <v>61.666666666666664</v>
      </c>
      <c r="K471" s="12" t="s">
        <v>1078</v>
      </c>
      <c r="L471" s="12" t="s">
        <v>1079</v>
      </c>
      <c r="M471" s="12"/>
      <c r="N471" s="12"/>
      <c r="O471" s="12"/>
      <c r="P471" s="12"/>
      <c r="Q471" s="12"/>
      <c r="R471" s="15"/>
      <c r="S471" s="12"/>
      <c r="T471" s="12"/>
      <c r="U471" s="12" t="s">
        <v>1743</v>
      </c>
      <c r="V471" s="12" t="s">
        <v>12</v>
      </c>
      <c r="W471" s="12" t="s">
        <v>1121</v>
      </c>
      <c r="X471" s="12">
        <v>308.63</v>
      </c>
      <c r="Y471" s="12">
        <v>137.5</v>
      </c>
      <c r="Z471" s="15">
        <f>100-Y471/X471*100</f>
        <v>55.448271392930046</v>
      </c>
      <c r="AA471" s="12" t="s">
        <v>1068</v>
      </c>
      <c r="AB471" s="12" t="s">
        <v>1069</v>
      </c>
    </row>
    <row r="472" spans="1:28" customFormat="1" ht="47.25">
      <c r="A472" s="23">
        <v>473</v>
      </c>
      <c r="B472" s="23">
        <v>471</v>
      </c>
      <c r="C472" s="26" t="s">
        <v>12</v>
      </c>
      <c r="D472" s="3" t="s">
        <v>490</v>
      </c>
      <c r="E472" s="12" t="s">
        <v>1737</v>
      </c>
      <c r="F472" s="12" t="s">
        <v>12</v>
      </c>
      <c r="G472" s="12" t="s">
        <v>1121</v>
      </c>
      <c r="H472" s="12">
        <v>550</v>
      </c>
      <c r="I472" s="12">
        <v>170</v>
      </c>
      <c r="J472" s="15">
        <f t="shared" si="10"/>
        <v>69.090909090909093</v>
      </c>
      <c r="K472" s="12" t="s">
        <v>1078</v>
      </c>
      <c r="L472" s="12" t="s">
        <v>1079</v>
      </c>
      <c r="M472" s="12" t="s">
        <v>2036</v>
      </c>
      <c r="N472" s="12" t="s">
        <v>12</v>
      </c>
      <c r="O472" s="12" t="s">
        <v>1121</v>
      </c>
      <c r="P472" s="12">
        <v>455</v>
      </c>
      <c r="Q472" s="12">
        <v>240</v>
      </c>
      <c r="R472" s="15">
        <f t="shared" ref="R472" si="12">100-Q472/P472*100</f>
        <v>47.252747252747248</v>
      </c>
      <c r="S472" s="12" t="s">
        <v>1368</v>
      </c>
      <c r="T472" s="12" t="s">
        <v>1369</v>
      </c>
      <c r="U472" s="12" t="s">
        <v>1744</v>
      </c>
      <c r="V472" s="12" t="s">
        <v>12</v>
      </c>
      <c r="W472" s="12" t="s">
        <v>1121</v>
      </c>
      <c r="X472" s="12">
        <v>572.25</v>
      </c>
      <c r="Y472" s="12">
        <v>238</v>
      </c>
      <c r="Z472" s="15">
        <f>100-Y472/X472*100</f>
        <v>58.409785932721711</v>
      </c>
      <c r="AA472" s="12" t="s">
        <v>1068</v>
      </c>
      <c r="AB472" s="12" t="s">
        <v>1069</v>
      </c>
    </row>
    <row r="473" spans="1:28" customFormat="1" ht="15.75">
      <c r="A473" s="23">
        <v>474</v>
      </c>
      <c r="B473" s="23">
        <v>472</v>
      </c>
      <c r="C473" s="26" t="s">
        <v>11</v>
      </c>
      <c r="D473" s="3" t="s">
        <v>490</v>
      </c>
      <c r="E473" s="16"/>
      <c r="F473" s="16"/>
      <c r="G473" s="16"/>
      <c r="H473" s="12"/>
      <c r="I473" s="12"/>
      <c r="J473" s="15" t="e">
        <f t="shared" si="10"/>
        <v>#DIV/0!</v>
      </c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</row>
    <row r="474" spans="1:28" customFormat="1" ht="47.25">
      <c r="A474" s="23">
        <v>475</v>
      </c>
      <c r="B474" s="23">
        <v>473</v>
      </c>
      <c r="C474" s="26" t="s">
        <v>430</v>
      </c>
      <c r="D474" s="3" t="s">
        <v>491</v>
      </c>
      <c r="E474" s="12" t="s">
        <v>1746</v>
      </c>
      <c r="F474" s="12" t="s">
        <v>5</v>
      </c>
      <c r="G474" s="12" t="s">
        <v>1105</v>
      </c>
      <c r="H474" s="12">
        <v>280</v>
      </c>
      <c r="I474" s="12">
        <v>142</v>
      </c>
      <c r="J474" s="15">
        <f t="shared" si="10"/>
        <v>49.285714285714292</v>
      </c>
      <c r="K474" s="12" t="s">
        <v>1074</v>
      </c>
      <c r="L474" s="12" t="s">
        <v>1074</v>
      </c>
      <c r="M474" s="12"/>
      <c r="N474" s="12"/>
      <c r="O474" s="12"/>
      <c r="P474" s="12"/>
      <c r="Q474" s="12"/>
      <c r="R474" s="15"/>
      <c r="S474" s="12"/>
      <c r="T474" s="12"/>
      <c r="U474" s="12" t="s">
        <v>1747</v>
      </c>
      <c r="V474" s="12" t="s">
        <v>1748</v>
      </c>
      <c r="W474" s="12" t="s">
        <v>1105</v>
      </c>
      <c r="X474" s="12">
        <v>265.52</v>
      </c>
      <c r="Y474" s="12">
        <v>140</v>
      </c>
      <c r="Z474" s="15">
        <f>100-Y474/X474*100</f>
        <v>47.27327508285628</v>
      </c>
      <c r="AA474" s="12" t="s">
        <v>1083</v>
      </c>
      <c r="AB474" s="12" t="s">
        <v>1069</v>
      </c>
    </row>
    <row r="475" spans="1:28" customFormat="1" ht="30">
      <c r="A475" s="23">
        <v>476</v>
      </c>
      <c r="B475" s="23">
        <v>474</v>
      </c>
      <c r="C475" s="26" t="s">
        <v>7</v>
      </c>
      <c r="D475" s="3" t="s">
        <v>492</v>
      </c>
      <c r="E475" s="16"/>
      <c r="F475" s="16"/>
      <c r="G475" s="16"/>
      <c r="H475" s="12"/>
      <c r="I475" s="12"/>
      <c r="J475" s="15" t="e">
        <f t="shared" si="10"/>
        <v>#DIV/0!</v>
      </c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</row>
    <row r="476" spans="1:28" customFormat="1" ht="47.25">
      <c r="A476" s="23">
        <v>477</v>
      </c>
      <c r="B476" s="23">
        <v>475</v>
      </c>
      <c r="C476" s="26" t="s">
        <v>7</v>
      </c>
      <c r="D476" s="3" t="s">
        <v>493</v>
      </c>
      <c r="E476" s="12" t="s">
        <v>1749</v>
      </c>
      <c r="F476" s="12" t="s">
        <v>7</v>
      </c>
      <c r="G476" s="12" t="s">
        <v>1095</v>
      </c>
      <c r="H476" s="12">
        <v>576.12</v>
      </c>
      <c r="I476" s="12">
        <v>387.52</v>
      </c>
      <c r="J476" s="15">
        <f t="shared" si="10"/>
        <v>32.73623550649171</v>
      </c>
      <c r="K476" s="12" t="s">
        <v>1068</v>
      </c>
      <c r="L476" s="12" t="s">
        <v>1069</v>
      </c>
      <c r="M476" s="12" t="s">
        <v>1750</v>
      </c>
      <c r="N476" s="12" t="s">
        <v>7</v>
      </c>
      <c r="O476" s="12" t="s">
        <v>1095</v>
      </c>
      <c r="P476" s="12">
        <v>723.79</v>
      </c>
      <c r="Q476" s="12">
        <v>516.78</v>
      </c>
      <c r="R476" s="15">
        <f>100-Q476/P476*100</f>
        <v>28.600837259426086</v>
      </c>
      <c r="S476" s="12" t="s">
        <v>1110</v>
      </c>
      <c r="T476" s="12" t="s">
        <v>1111</v>
      </c>
      <c r="U476" s="12"/>
      <c r="V476" s="12"/>
      <c r="W476" s="12"/>
      <c r="X476" s="12"/>
      <c r="Y476" s="12"/>
      <c r="Z476" s="15"/>
      <c r="AA476" s="12"/>
      <c r="AB476" s="12"/>
    </row>
    <row r="477" spans="1:28" customFormat="1" ht="15.75">
      <c r="A477" s="23">
        <v>478</v>
      </c>
      <c r="B477" s="23">
        <v>476</v>
      </c>
      <c r="C477" s="26" t="s">
        <v>12</v>
      </c>
      <c r="D477" s="3" t="s">
        <v>494</v>
      </c>
      <c r="E477" s="16"/>
      <c r="F477" s="16"/>
      <c r="G477" s="16"/>
      <c r="H477" s="12"/>
      <c r="I477" s="12"/>
      <c r="J477" s="15" t="e">
        <f t="shared" si="10"/>
        <v>#DIV/0!</v>
      </c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</row>
    <row r="478" spans="1:28" customFormat="1" ht="15.75">
      <c r="A478" s="23">
        <v>479</v>
      </c>
      <c r="B478" s="23">
        <v>477</v>
      </c>
      <c r="C478" s="26" t="s">
        <v>12</v>
      </c>
      <c r="D478" s="3" t="s">
        <v>495</v>
      </c>
      <c r="E478" s="16"/>
      <c r="F478" s="16"/>
      <c r="G478" s="16"/>
      <c r="H478" s="12"/>
      <c r="I478" s="12"/>
      <c r="J478" s="15" t="e">
        <f t="shared" si="10"/>
        <v>#DIV/0!</v>
      </c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</row>
    <row r="479" spans="1:28" customFormat="1" ht="15.75">
      <c r="A479" s="23">
        <v>480</v>
      </c>
      <c r="B479" s="23">
        <v>478</v>
      </c>
      <c r="C479" s="26" t="s">
        <v>12</v>
      </c>
      <c r="D479" s="3" t="s">
        <v>496</v>
      </c>
      <c r="E479" s="16"/>
      <c r="F479" s="16"/>
      <c r="G479" s="16"/>
      <c r="H479" s="12"/>
      <c r="I479" s="12"/>
      <c r="J479" s="15" t="e">
        <f t="shared" si="10"/>
        <v>#DIV/0!</v>
      </c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</row>
    <row r="480" spans="1:28" customFormat="1" ht="47.25">
      <c r="A480" s="23">
        <v>481</v>
      </c>
      <c r="B480" s="23">
        <v>479</v>
      </c>
      <c r="C480" s="26" t="s">
        <v>85</v>
      </c>
      <c r="D480" s="3" t="s">
        <v>497</v>
      </c>
      <c r="E480" s="12" t="s">
        <v>1751</v>
      </c>
      <c r="F480" s="12" t="s">
        <v>85</v>
      </c>
      <c r="G480" s="12" t="s">
        <v>1383</v>
      </c>
      <c r="H480" s="12">
        <v>100</v>
      </c>
      <c r="I480" s="12">
        <v>80</v>
      </c>
      <c r="J480" s="15">
        <f t="shared" si="10"/>
        <v>20</v>
      </c>
      <c r="K480" s="12" t="s">
        <v>1088</v>
      </c>
      <c r="L480" s="12" t="s">
        <v>1089</v>
      </c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</row>
    <row r="481" spans="1:28" customFormat="1" ht="47.25">
      <c r="A481" s="23">
        <v>482</v>
      </c>
      <c r="B481" s="23">
        <v>480</v>
      </c>
      <c r="C481" s="26" t="s">
        <v>85</v>
      </c>
      <c r="D481" s="3" t="s">
        <v>498</v>
      </c>
      <c r="E481" s="12" t="s">
        <v>1752</v>
      </c>
      <c r="F481" s="12" t="s">
        <v>85</v>
      </c>
      <c r="G481" s="12" t="s">
        <v>1383</v>
      </c>
      <c r="H481" s="12">
        <v>181.05</v>
      </c>
      <c r="I481" s="12">
        <v>105</v>
      </c>
      <c r="J481" s="15">
        <f t="shared" si="10"/>
        <v>42.004971002485505</v>
      </c>
      <c r="K481" s="12" t="s">
        <v>1088</v>
      </c>
      <c r="L481" s="12" t="s">
        <v>1089</v>
      </c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</row>
    <row r="482" spans="1:28" customFormat="1" ht="47.25">
      <c r="A482" s="23">
        <v>483</v>
      </c>
      <c r="B482" s="23">
        <v>481</v>
      </c>
      <c r="C482" s="26" t="s">
        <v>85</v>
      </c>
      <c r="D482" s="6" t="s">
        <v>499</v>
      </c>
      <c r="E482" s="12" t="s">
        <v>1753</v>
      </c>
      <c r="F482" s="12" t="s">
        <v>85</v>
      </c>
      <c r="G482" s="12" t="s">
        <v>1085</v>
      </c>
      <c r="H482" s="12">
        <v>1050</v>
      </c>
      <c r="I482" s="12">
        <v>699</v>
      </c>
      <c r="J482" s="15">
        <f t="shared" si="10"/>
        <v>33.428571428571431</v>
      </c>
      <c r="K482" s="12" t="s">
        <v>1088</v>
      </c>
      <c r="L482" s="12" t="s">
        <v>1089</v>
      </c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</row>
    <row r="483" spans="1:28" customFormat="1" ht="47.25">
      <c r="A483" s="23">
        <v>484</v>
      </c>
      <c r="B483" s="23">
        <v>482</v>
      </c>
      <c r="C483" s="26" t="s">
        <v>14</v>
      </c>
      <c r="D483" s="3" t="s">
        <v>500</v>
      </c>
      <c r="E483" s="12" t="s">
        <v>1754</v>
      </c>
      <c r="F483" s="12" t="s">
        <v>85</v>
      </c>
      <c r="G483" s="12" t="s">
        <v>1136</v>
      </c>
      <c r="H483" s="12">
        <v>805</v>
      </c>
      <c r="I483" s="12">
        <v>37.01</v>
      </c>
      <c r="J483" s="15">
        <f t="shared" si="10"/>
        <v>95.402484472049693</v>
      </c>
      <c r="K483" s="12" t="s">
        <v>1159</v>
      </c>
      <c r="L483" s="12" t="s">
        <v>1160</v>
      </c>
      <c r="M483" s="12" t="s">
        <v>1755</v>
      </c>
      <c r="N483" s="12" t="s">
        <v>1099</v>
      </c>
      <c r="O483" s="12" t="s">
        <v>1085</v>
      </c>
      <c r="P483" s="12">
        <v>321.5</v>
      </c>
      <c r="Q483" s="12">
        <v>84</v>
      </c>
      <c r="R483" s="15">
        <f>100-Q483/P483*100</f>
        <v>73.872472783825813</v>
      </c>
      <c r="S483" s="12" t="s">
        <v>1068</v>
      </c>
      <c r="T483" s="12" t="s">
        <v>1069</v>
      </c>
      <c r="U483" s="16"/>
      <c r="V483" s="16"/>
      <c r="W483" s="16"/>
      <c r="X483" s="16"/>
      <c r="Y483" s="16"/>
      <c r="Z483" s="16"/>
      <c r="AA483" s="16"/>
      <c r="AB483" s="16"/>
    </row>
    <row r="484" spans="1:28" customFormat="1" ht="47.25">
      <c r="A484" s="23">
        <v>485</v>
      </c>
      <c r="B484" s="23">
        <v>483</v>
      </c>
      <c r="C484" s="26" t="s">
        <v>12</v>
      </c>
      <c r="D484" s="3" t="s">
        <v>501</v>
      </c>
      <c r="E484" s="12" t="s">
        <v>1758</v>
      </c>
      <c r="F484" s="12" t="s">
        <v>12</v>
      </c>
      <c r="G484" s="12" t="s">
        <v>1121</v>
      </c>
      <c r="H484" s="12">
        <v>185</v>
      </c>
      <c r="I484" s="12">
        <v>45</v>
      </c>
      <c r="J484" s="15">
        <f t="shared" si="10"/>
        <v>75.675675675675677</v>
      </c>
      <c r="K484" s="12" t="s">
        <v>1078</v>
      </c>
      <c r="L484" s="12" t="s">
        <v>1079</v>
      </c>
      <c r="M484" s="12" t="s">
        <v>1756</v>
      </c>
      <c r="N484" s="12" t="s">
        <v>12</v>
      </c>
      <c r="O484" s="12" t="s">
        <v>1121</v>
      </c>
      <c r="P484" s="12">
        <v>316.95999999999998</v>
      </c>
      <c r="Q484" s="12">
        <v>54.6</v>
      </c>
      <c r="R484" s="15">
        <f>100-Q484/P484*100</f>
        <v>82.773851590106005</v>
      </c>
      <c r="S484" s="12" t="s">
        <v>1068</v>
      </c>
      <c r="T484" s="12" t="s">
        <v>1069</v>
      </c>
      <c r="U484" s="12" t="s">
        <v>1760</v>
      </c>
      <c r="V484" s="12" t="s">
        <v>12</v>
      </c>
      <c r="W484" s="12" t="s">
        <v>1121</v>
      </c>
      <c r="X484" s="12">
        <v>173</v>
      </c>
      <c r="Y484" s="12">
        <v>63.57</v>
      </c>
      <c r="Z484" s="15">
        <f>100-Y484/X484*100</f>
        <v>63.25433526011561</v>
      </c>
      <c r="AA484" s="12" t="s">
        <v>1180</v>
      </c>
      <c r="AB484" s="12" t="s">
        <v>1118</v>
      </c>
    </row>
    <row r="485" spans="1:28" customFormat="1" ht="47.25">
      <c r="A485" s="23">
        <v>486</v>
      </c>
      <c r="B485" s="23">
        <v>484</v>
      </c>
      <c r="C485" s="26" t="s">
        <v>12</v>
      </c>
      <c r="D485" s="3" t="s">
        <v>502</v>
      </c>
      <c r="E485" s="12" t="s">
        <v>1759</v>
      </c>
      <c r="F485" s="12" t="s">
        <v>12</v>
      </c>
      <c r="G485" s="12" t="s">
        <v>1121</v>
      </c>
      <c r="H485" s="12">
        <v>325</v>
      </c>
      <c r="I485" s="12">
        <v>80</v>
      </c>
      <c r="J485" s="15">
        <f t="shared" si="10"/>
        <v>75.384615384615387</v>
      </c>
      <c r="K485" s="12" t="s">
        <v>1078</v>
      </c>
      <c r="L485" s="12" t="s">
        <v>1079</v>
      </c>
      <c r="M485" s="12" t="s">
        <v>1757</v>
      </c>
      <c r="N485" s="12" t="s">
        <v>12</v>
      </c>
      <c r="O485" s="12" t="s">
        <v>1121</v>
      </c>
      <c r="P485" s="12">
        <v>527.41999999999996</v>
      </c>
      <c r="Q485" s="12">
        <v>79</v>
      </c>
      <c r="R485" s="15">
        <f>100-Q485/P485*100</f>
        <v>85.021425050244588</v>
      </c>
      <c r="S485" s="12" t="s">
        <v>1068</v>
      </c>
      <c r="T485" s="12" t="s">
        <v>1069</v>
      </c>
      <c r="U485" s="12" t="s">
        <v>1761</v>
      </c>
      <c r="V485" s="12" t="s">
        <v>12</v>
      </c>
      <c r="W485" s="12" t="s">
        <v>1121</v>
      </c>
      <c r="X485" s="12">
        <v>285</v>
      </c>
      <c r="Y485" s="12">
        <v>107.64</v>
      </c>
      <c r="Z485" s="15">
        <f>100-Y485/X485*100</f>
        <v>62.231578947368419</v>
      </c>
      <c r="AA485" s="12" t="s">
        <v>1180</v>
      </c>
      <c r="AB485" s="12" t="s">
        <v>1118</v>
      </c>
    </row>
    <row r="486" spans="1:28" customFormat="1" ht="31.5">
      <c r="A486" s="23">
        <v>487</v>
      </c>
      <c r="B486" s="23">
        <v>485</v>
      </c>
      <c r="C486" s="26" t="s">
        <v>7</v>
      </c>
      <c r="D486" s="3" t="s">
        <v>503</v>
      </c>
      <c r="E486" s="12" t="s">
        <v>1762</v>
      </c>
      <c r="F486" s="12" t="s">
        <v>7</v>
      </c>
      <c r="G486" s="12" t="s">
        <v>1145</v>
      </c>
      <c r="H486" s="12">
        <v>132.43</v>
      </c>
      <c r="I486" s="12">
        <v>104.69</v>
      </c>
      <c r="J486" s="15">
        <f t="shared" si="10"/>
        <v>20.946915351506462</v>
      </c>
      <c r="K486" s="12" t="s">
        <v>1283</v>
      </c>
      <c r="L486" s="12" t="s">
        <v>1283</v>
      </c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</row>
    <row r="487" spans="1:28" customFormat="1" ht="30">
      <c r="A487" s="23">
        <v>488</v>
      </c>
      <c r="B487" s="23">
        <v>486</v>
      </c>
      <c r="C487" s="26" t="s">
        <v>85</v>
      </c>
      <c r="D487" s="3" t="s">
        <v>504</v>
      </c>
      <c r="E487" s="16"/>
      <c r="F487" s="16"/>
      <c r="G487" s="16"/>
      <c r="H487" s="12"/>
      <c r="I487" s="12"/>
      <c r="J487" s="15" t="e">
        <f t="shared" si="10"/>
        <v>#DIV/0!</v>
      </c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</row>
    <row r="488" spans="1:28" customFormat="1" ht="47.25">
      <c r="A488" s="23">
        <v>489</v>
      </c>
      <c r="B488" s="23">
        <v>487</v>
      </c>
      <c r="C488" s="26" t="s">
        <v>85</v>
      </c>
      <c r="D488" s="3" t="s">
        <v>505</v>
      </c>
      <c r="E488" s="12" t="s">
        <v>1763</v>
      </c>
      <c r="F488" s="12" t="s">
        <v>85</v>
      </c>
      <c r="G488" s="12" t="s">
        <v>1085</v>
      </c>
      <c r="H488" s="12">
        <v>1170</v>
      </c>
      <c r="I488" s="12">
        <v>550</v>
      </c>
      <c r="J488" s="15">
        <f t="shared" si="10"/>
        <v>52.991452991452995</v>
      </c>
      <c r="K488" s="12" t="s">
        <v>1078</v>
      </c>
      <c r="L488" s="12" t="s">
        <v>1079</v>
      </c>
      <c r="M488" s="12" t="s">
        <v>1764</v>
      </c>
      <c r="N488" s="12" t="s">
        <v>85</v>
      </c>
      <c r="O488" s="12" t="s">
        <v>1085</v>
      </c>
      <c r="P488" s="12">
        <v>1229</v>
      </c>
      <c r="Q488" s="12">
        <v>589</v>
      </c>
      <c r="R488" s="15">
        <f>100-Q488/P488*100</f>
        <v>52.074857607811232</v>
      </c>
      <c r="S488" s="12" t="s">
        <v>1088</v>
      </c>
      <c r="T488" s="12" t="s">
        <v>1089</v>
      </c>
      <c r="U488" s="12" t="s">
        <v>1766</v>
      </c>
      <c r="V488" s="12" t="s">
        <v>85</v>
      </c>
      <c r="W488" s="12" t="s">
        <v>1085</v>
      </c>
      <c r="X488" s="12">
        <v>1230.5</v>
      </c>
      <c r="Y488" s="12">
        <v>962.25</v>
      </c>
      <c r="Z488" s="15">
        <f>100-Y488/X488*100</f>
        <v>21.80008126777733</v>
      </c>
      <c r="AA488" s="12" t="s">
        <v>1126</v>
      </c>
      <c r="AB488" s="12" t="s">
        <v>1118</v>
      </c>
    </row>
    <row r="489" spans="1:28" customFormat="1" ht="47.25">
      <c r="A489" s="23">
        <v>490</v>
      </c>
      <c r="B489" s="23">
        <v>488</v>
      </c>
      <c r="C489" s="26" t="s">
        <v>14</v>
      </c>
      <c r="D489" s="3" t="s">
        <v>506</v>
      </c>
      <c r="E489" s="12" t="s">
        <v>1768</v>
      </c>
      <c r="F489" s="12" t="s">
        <v>85</v>
      </c>
      <c r="G489" s="12" t="s">
        <v>1769</v>
      </c>
      <c r="H489" s="12">
        <v>360</v>
      </c>
      <c r="I489" s="12">
        <v>120</v>
      </c>
      <c r="J489" s="15">
        <f t="shared" si="10"/>
        <v>66.666666666666671</v>
      </c>
      <c r="K489" s="12" t="s">
        <v>1074</v>
      </c>
      <c r="L489" s="12" t="s">
        <v>1074</v>
      </c>
      <c r="M489" s="12" t="s">
        <v>1765</v>
      </c>
      <c r="N489" s="12" t="s">
        <v>87</v>
      </c>
      <c r="O489" s="12" t="s">
        <v>1085</v>
      </c>
      <c r="P489" s="12">
        <v>550</v>
      </c>
      <c r="Q489" s="12">
        <v>139</v>
      </c>
      <c r="R489" s="15">
        <f>100-Q489/P489*100</f>
        <v>74.72727272727272</v>
      </c>
      <c r="S489" s="12" t="s">
        <v>1088</v>
      </c>
      <c r="T489" s="12" t="s">
        <v>1089</v>
      </c>
      <c r="U489" s="12" t="s">
        <v>1767</v>
      </c>
      <c r="V489" s="12" t="s">
        <v>85</v>
      </c>
      <c r="W489" s="12" t="s">
        <v>1085</v>
      </c>
      <c r="X489" s="12">
        <v>385</v>
      </c>
      <c r="Y489" s="12">
        <v>235.62</v>
      </c>
      <c r="Z489" s="15">
        <f>100-Y489/X489*100</f>
        <v>38.800000000000004</v>
      </c>
      <c r="AA489" s="12" t="s">
        <v>1126</v>
      </c>
      <c r="AB489" s="12" t="s">
        <v>1118</v>
      </c>
    </row>
    <row r="490" spans="1:28" customFormat="1" ht="47.25">
      <c r="A490" s="23">
        <v>491</v>
      </c>
      <c r="B490" s="23">
        <v>489</v>
      </c>
      <c r="C490" s="26" t="s">
        <v>12</v>
      </c>
      <c r="D490" s="3" t="s">
        <v>507</v>
      </c>
      <c r="E490" s="12" t="s">
        <v>1770</v>
      </c>
      <c r="F490" s="12" t="s">
        <v>12</v>
      </c>
      <c r="G490" s="12" t="s">
        <v>1383</v>
      </c>
      <c r="H490" s="12">
        <v>350</v>
      </c>
      <c r="I490" s="12">
        <v>145</v>
      </c>
      <c r="J490" s="15">
        <f t="shared" si="10"/>
        <v>58.571428571428569</v>
      </c>
      <c r="K490" s="12" t="s">
        <v>1074</v>
      </c>
      <c r="L490" s="12" t="s">
        <v>1074</v>
      </c>
      <c r="M490" s="12" t="s">
        <v>1772</v>
      </c>
      <c r="N490" s="12" t="s">
        <v>12</v>
      </c>
      <c r="O490" s="12" t="s">
        <v>1383</v>
      </c>
      <c r="P490" s="12">
        <v>400</v>
      </c>
      <c r="Q490" s="12">
        <v>153</v>
      </c>
      <c r="R490" s="15">
        <f>100-Q490/P490*100</f>
        <v>61.75</v>
      </c>
      <c r="S490" s="12" t="s">
        <v>1092</v>
      </c>
      <c r="T490" s="12" t="s">
        <v>1092</v>
      </c>
      <c r="U490" s="12" t="s">
        <v>1771</v>
      </c>
      <c r="V490" s="12" t="s">
        <v>12</v>
      </c>
      <c r="W490" s="12" t="s">
        <v>1383</v>
      </c>
      <c r="X490" s="12">
        <v>445</v>
      </c>
      <c r="Y490" s="12">
        <v>170</v>
      </c>
      <c r="Z490" s="15">
        <f>100-Y490/X490*100</f>
        <v>61.797752808988768</v>
      </c>
      <c r="AA490" s="12" t="s">
        <v>1078</v>
      </c>
      <c r="AB490" s="12" t="s">
        <v>1079</v>
      </c>
    </row>
    <row r="491" spans="1:28" customFormat="1" ht="30">
      <c r="A491" s="23">
        <v>492</v>
      </c>
      <c r="B491" s="23">
        <v>490</v>
      </c>
      <c r="C491" s="26" t="s">
        <v>5</v>
      </c>
      <c r="D491" s="3" t="s">
        <v>508</v>
      </c>
      <c r="E491" s="16"/>
      <c r="F491" s="16"/>
      <c r="G491" s="16"/>
      <c r="H491" s="12"/>
      <c r="I491" s="12"/>
      <c r="J491" s="15" t="e">
        <f t="shared" si="10"/>
        <v>#DIV/0!</v>
      </c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</row>
    <row r="492" spans="1:28" customFormat="1" ht="47.25">
      <c r="A492" s="23">
        <v>493</v>
      </c>
      <c r="B492" s="23">
        <v>491</v>
      </c>
      <c r="C492" s="27" t="s">
        <v>12</v>
      </c>
      <c r="D492" s="3" t="s">
        <v>509</v>
      </c>
      <c r="E492" s="12" t="s">
        <v>1773</v>
      </c>
      <c r="F492" s="12" t="s">
        <v>12</v>
      </c>
      <c r="G492" s="12" t="s">
        <v>1121</v>
      </c>
      <c r="H492" s="12">
        <v>185</v>
      </c>
      <c r="I492" s="12">
        <v>53.47</v>
      </c>
      <c r="J492" s="15">
        <f t="shared" si="10"/>
        <v>71.097297297297303</v>
      </c>
      <c r="K492" s="12" t="s">
        <v>1277</v>
      </c>
      <c r="L492" s="12" t="s">
        <v>1278</v>
      </c>
      <c r="M492" s="12" t="s">
        <v>1775</v>
      </c>
      <c r="N492" s="12" t="s">
        <v>12</v>
      </c>
      <c r="O492" s="12" t="s">
        <v>1121</v>
      </c>
      <c r="P492" s="12">
        <v>136.93</v>
      </c>
      <c r="Q492" s="12">
        <v>58.5</v>
      </c>
      <c r="R492" s="15">
        <f>100-Q492/P492*100</f>
        <v>57.277441028262615</v>
      </c>
      <c r="S492" s="12" t="s">
        <v>1083</v>
      </c>
      <c r="T492" s="12" t="s">
        <v>1069</v>
      </c>
      <c r="U492" s="16"/>
      <c r="V492" s="16"/>
      <c r="W492" s="16"/>
      <c r="X492" s="16"/>
      <c r="Y492" s="16"/>
      <c r="Z492" s="16"/>
      <c r="AA492" s="16"/>
      <c r="AB492" s="16"/>
    </row>
    <row r="493" spans="1:28" customFormat="1" ht="25.5">
      <c r="A493" s="23">
        <v>494</v>
      </c>
      <c r="B493" s="23">
        <v>492</v>
      </c>
      <c r="C493" s="26" t="s">
        <v>14</v>
      </c>
      <c r="D493" s="3" t="s">
        <v>509</v>
      </c>
      <c r="E493" s="12"/>
      <c r="F493" s="12"/>
      <c r="G493" s="12"/>
      <c r="H493" s="12"/>
      <c r="I493" s="12"/>
      <c r="J493" s="15" t="e">
        <f t="shared" si="10"/>
        <v>#DIV/0!</v>
      </c>
      <c r="K493" s="12"/>
      <c r="L493" s="12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</row>
    <row r="494" spans="1:28" customFormat="1" ht="31.5">
      <c r="A494" s="23">
        <v>495</v>
      </c>
      <c r="B494" s="23">
        <v>493</v>
      </c>
      <c r="C494" s="27" t="s">
        <v>12</v>
      </c>
      <c r="D494" s="3" t="s">
        <v>510</v>
      </c>
      <c r="E494" s="12" t="s">
        <v>1774</v>
      </c>
      <c r="F494" s="12" t="s">
        <v>12</v>
      </c>
      <c r="G494" s="12" t="s">
        <v>1121</v>
      </c>
      <c r="H494" s="12">
        <v>196.99</v>
      </c>
      <c r="I494" s="12">
        <v>133.94999999999999</v>
      </c>
      <c r="J494" s="15">
        <f t="shared" si="10"/>
        <v>32.001624447941523</v>
      </c>
      <c r="K494" s="12" t="s">
        <v>1277</v>
      </c>
      <c r="L494" s="12" t="s">
        <v>1278</v>
      </c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</row>
    <row r="495" spans="1:28" customFormat="1" ht="47.25">
      <c r="A495" s="23">
        <v>496</v>
      </c>
      <c r="B495" s="23">
        <v>494</v>
      </c>
      <c r="C495" s="26" t="s">
        <v>11</v>
      </c>
      <c r="D495" s="3" t="s">
        <v>511</v>
      </c>
      <c r="E495" s="12" t="s">
        <v>1776</v>
      </c>
      <c r="F495" s="12" t="s">
        <v>85</v>
      </c>
      <c r="G495" s="12" t="s">
        <v>1085</v>
      </c>
      <c r="H495" s="12">
        <v>885</v>
      </c>
      <c r="I495" s="12">
        <v>669</v>
      </c>
      <c r="J495" s="15">
        <f t="shared" si="10"/>
        <v>24.406779661016955</v>
      </c>
      <c r="K495" s="12" t="s">
        <v>1088</v>
      </c>
      <c r="L495" s="12" t="s">
        <v>1089</v>
      </c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</row>
    <row r="496" spans="1:28" customFormat="1" ht="15.75">
      <c r="A496" s="23">
        <v>497</v>
      </c>
      <c r="B496" s="23">
        <v>495</v>
      </c>
      <c r="C496" s="27" t="s">
        <v>12</v>
      </c>
      <c r="D496" s="3" t="s">
        <v>512</v>
      </c>
      <c r="E496" s="16"/>
      <c r="F496" s="16"/>
      <c r="G496" s="16"/>
      <c r="H496" s="12"/>
      <c r="I496" s="12"/>
      <c r="J496" s="15" t="e">
        <f t="shared" si="10"/>
        <v>#DIV/0!</v>
      </c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</row>
    <row r="497" spans="1:28" customFormat="1" ht="47.25">
      <c r="A497" s="23">
        <v>498</v>
      </c>
      <c r="B497" s="23">
        <v>496</v>
      </c>
      <c r="C497" s="26" t="s">
        <v>85</v>
      </c>
      <c r="D497" s="3" t="s">
        <v>513</v>
      </c>
      <c r="E497" s="12" t="s">
        <v>1777</v>
      </c>
      <c r="F497" s="12" t="s">
        <v>85</v>
      </c>
      <c r="G497" s="12" t="s">
        <v>1085</v>
      </c>
      <c r="H497" s="12">
        <v>150.07</v>
      </c>
      <c r="I497" s="12">
        <v>114.8</v>
      </c>
      <c r="J497" s="15">
        <f t="shared" si="10"/>
        <v>23.502365562737396</v>
      </c>
      <c r="K497" s="12" t="s">
        <v>1117</v>
      </c>
      <c r="L497" s="12" t="s">
        <v>1118</v>
      </c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</row>
    <row r="498" spans="1:28" customFormat="1" ht="47.25">
      <c r="A498" s="23">
        <v>499</v>
      </c>
      <c r="B498" s="23">
        <v>497</v>
      </c>
      <c r="C498" s="26" t="s">
        <v>85</v>
      </c>
      <c r="D498" s="3" t="s">
        <v>514</v>
      </c>
      <c r="E498" s="12" t="s">
        <v>1778</v>
      </c>
      <c r="F498" s="12" t="s">
        <v>85</v>
      </c>
      <c r="G498" s="12" t="s">
        <v>1085</v>
      </c>
      <c r="H498" s="12">
        <v>277.66000000000003</v>
      </c>
      <c r="I498" s="12">
        <v>205.33</v>
      </c>
      <c r="J498" s="15">
        <f t="shared" si="10"/>
        <v>26.049845134336962</v>
      </c>
      <c r="K498" s="12" t="s">
        <v>1117</v>
      </c>
      <c r="L498" s="12" t="s">
        <v>1118</v>
      </c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</row>
    <row r="499" spans="1:28" customFormat="1" ht="45">
      <c r="A499" s="23">
        <v>500</v>
      </c>
      <c r="B499" s="23">
        <v>498</v>
      </c>
      <c r="C499" s="27" t="s">
        <v>12</v>
      </c>
      <c r="D499" s="3" t="s">
        <v>515</v>
      </c>
      <c r="E499" s="16"/>
      <c r="F499" s="16"/>
      <c r="G499" s="16"/>
      <c r="H499" s="12"/>
      <c r="I499" s="12"/>
      <c r="J499" s="15" t="e">
        <f t="shared" si="10"/>
        <v>#DIV/0!</v>
      </c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</row>
    <row r="500" spans="1:28" customFormat="1" ht="45">
      <c r="A500" s="23">
        <v>501</v>
      </c>
      <c r="B500" s="23">
        <v>499</v>
      </c>
      <c r="C500" s="26" t="s">
        <v>25</v>
      </c>
      <c r="D500" s="3" t="s">
        <v>516</v>
      </c>
      <c r="E500" s="16"/>
      <c r="F500" s="16"/>
      <c r="G500" s="16"/>
      <c r="H500" s="12"/>
      <c r="I500" s="12"/>
      <c r="J500" s="15" t="e">
        <f t="shared" si="10"/>
        <v>#DIV/0!</v>
      </c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</row>
    <row r="501" spans="1:28" customFormat="1" ht="47.25">
      <c r="A501" s="23">
        <v>502</v>
      </c>
      <c r="B501" s="23">
        <v>500</v>
      </c>
      <c r="C501" s="26" t="s">
        <v>517</v>
      </c>
      <c r="D501" s="3" t="s">
        <v>518</v>
      </c>
      <c r="E501" s="12" t="s">
        <v>1779</v>
      </c>
      <c r="F501" s="12" t="s">
        <v>85</v>
      </c>
      <c r="G501" s="12" t="s">
        <v>1085</v>
      </c>
      <c r="H501" s="12">
        <v>925</v>
      </c>
      <c r="I501" s="12">
        <v>249</v>
      </c>
      <c r="J501" s="15">
        <f t="shared" si="10"/>
        <v>73.081081081081081</v>
      </c>
      <c r="K501" s="12" t="s">
        <v>1088</v>
      </c>
      <c r="L501" s="12" t="s">
        <v>1089</v>
      </c>
      <c r="M501" s="12"/>
      <c r="N501" s="12"/>
      <c r="O501" s="12"/>
      <c r="P501" s="12"/>
      <c r="Q501" s="12"/>
      <c r="R501" s="15"/>
      <c r="S501" s="12"/>
      <c r="T501" s="12"/>
      <c r="U501" s="16"/>
      <c r="V501" s="16"/>
      <c r="W501" s="16"/>
      <c r="X501" s="16"/>
      <c r="Y501" s="16"/>
      <c r="Z501" s="16"/>
      <c r="AA501" s="16"/>
      <c r="AB501" s="16"/>
    </row>
    <row r="502" spans="1:28" customFormat="1" ht="47.25">
      <c r="A502" s="23">
        <v>503</v>
      </c>
      <c r="B502" s="23">
        <v>501</v>
      </c>
      <c r="C502" s="26" t="s">
        <v>517</v>
      </c>
      <c r="D502" s="3" t="s">
        <v>519</v>
      </c>
      <c r="E502" s="12" t="s">
        <v>1780</v>
      </c>
      <c r="F502" s="12" t="s">
        <v>85</v>
      </c>
      <c r="G502" s="12" t="s">
        <v>1085</v>
      </c>
      <c r="H502" s="12">
        <v>1595</v>
      </c>
      <c r="I502" s="12">
        <v>425</v>
      </c>
      <c r="J502" s="15">
        <f t="shared" si="10"/>
        <v>73.354231974921632</v>
      </c>
      <c r="K502" s="12" t="s">
        <v>1088</v>
      </c>
      <c r="L502" s="12" t="s">
        <v>1089</v>
      </c>
      <c r="M502" s="12"/>
      <c r="N502" s="12"/>
      <c r="O502" s="12"/>
      <c r="P502" s="12"/>
      <c r="Q502" s="12"/>
      <c r="R502" s="15"/>
      <c r="S502" s="12"/>
      <c r="T502" s="12"/>
      <c r="U502" s="16"/>
      <c r="V502" s="16"/>
      <c r="W502" s="16"/>
      <c r="X502" s="16"/>
      <c r="Y502" s="16"/>
      <c r="Z502" s="16"/>
      <c r="AA502" s="16"/>
      <c r="AB502" s="16"/>
    </row>
    <row r="503" spans="1:28" customFormat="1" ht="47.25">
      <c r="A503" s="23">
        <v>504</v>
      </c>
      <c r="B503" s="23">
        <v>502</v>
      </c>
      <c r="C503" s="26" t="s">
        <v>12</v>
      </c>
      <c r="D503" s="3" t="s">
        <v>520</v>
      </c>
      <c r="E503" s="12" t="s">
        <v>1781</v>
      </c>
      <c r="F503" s="12" t="s">
        <v>12</v>
      </c>
      <c r="G503" s="12" t="s">
        <v>1145</v>
      </c>
      <c r="H503" s="12">
        <v>1200</v>
      </c>
      <c r="I503" s="12">
        <v>468</v>
      </c>
      <c r="J503" s="15">
        <f t="shared" si="10"/>
        <v>61</v>
      </c>
      <c r="K503" s="12" t="s">
        <v>1088</v>
      </c>
      <c r="L503" s="12" t="s">
        <v>1089</v>
      </c>
      <c r="M503" s="12" t="s">
        <v>1782</v>
      </c>
      <c r="N503" s="12" t="s">
        <v>12</v>
      </c>
      <c r="O503" s="12" t="s">
        <v>1145</v>
      </c>
      <c r="P503" s="12">
        <v>1160.03</v>
      </c>
      <c r="Q503" s="12">
        <v>458</v>
      </c>
      <c r="R503" s="15">
        <f>100-Q503/P503*100</f>
        <v>60.518262458729517</v>
      </c>
      <c r="S503" s="12" t="s">
        <v>1200</v>
      </c>
      <c r="T503" s="12" t="s">
        <v>1111</v>
      </c>
      <c r="U503" s="12" t="s">
        <v>1783</v>
      </c>
      <c r="V503" s="12" t="s">
        <v>12</v>
      </c>
      <c r="W503" s="12" t="s">
        <v>1145</v>
      </c>
      <c r="X503" s="12">
        <v>1200</v>
      </c>
      <c r="Y503" s="12">
        <v>440</v>
      </c>
      <c r="Z503" s="15">
        <f>100-Y503/X503*100</f>
        <v>63.333333333333336</v>
      </c>
      <c r="AA503" s="12" t="s">
        <v>1074</v>
      </c>
      <c r="AB503" s="12" t="s">
        <v>1074</v>
      </c>
    </row>
    <row r="504" spans="1:28" customFormat="1" ht="28.5">
      <c r="A504" s="23">
        <v>505</v>
      </c>
      <c r="B504" s="23">
        <v>503</v>
      </c>
      <c r="C504" s="26"/>
      <c r="D504" s="4" t="s">
        <v>521</v>
      </c>
      <c r="E504" s="16"/>
      <c r="F504" s="16"/>
      <c r="G504" s="16"/>
      <c r="H504" s="12"/>
      <c r="I504" s="12"/>
      <c r="J504" s="15" t="e">
        <f t="shared" si="10"/>
        <v>#DIV/0!</v>
      </c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</row>
    <row r="505" spans="1:28" customFormat="1" ht="30">
      <c r="A505" s="23">
        <v>506</v>
      </c>
      <c r="B505" s="23">
        <v>504</v>
      </c>
      <c r="C505" s="26" t="s">
        <v>12</v>
      </c>
      <c r="D505" s="3" t="s">
        <v>522</v>
      </c>
      <c r="E505" s="16"/>
      <c r="F505" s="16"/>
      <c r="G505" s="16"/>
      <c r="H505" s="12"/>
      <c r="I505" s="12"/>
      <c r="J505" s="15" t="e">
        <f t="shared" si="10"/>
        <v>#DIV/0!</v>
      </c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</row>
    <row r="506" spans="1:28" customFormat="1" ht="15.75">
      <c r="A506" s="23">
        <v>507</v>
      </c>
      <c r="B506" s="23">
        <v>505</v>
      </c>
      <c r="C506" s="26" t="s">
        <v>12</v>
      </c>
      <c r="D506" s="3" t="s">
        <v>523</v>
      </c>
      <c r="E506" s="16"/>
      <c r="F506" s="16"/>
      <c r="G506" s="16"/>
      <c r="H506" s="12"/>
      <c r="I506" s="12"/>
      <c r="J506" s="15" t="e">
        <f t="shared" si="10"/>
        <v>#DIV/0!</v>
      </c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</row>
    <row r="507" spans="1:28" customFormat="1" ht="25.5">
      <c r="A507" s="23">
        <v>508</v>
      </c>
      <c r="B507" s="23">
        <v>506</v>
      </c>
      <c r="C507" s="26" t="s">
        <v>199</v>
      </c>
      <c r="D507" s="3" t="s">
        <v>524</v>
      </c>
      <c r="E507" s="16"/>
      <c r="F507" s="16"/>
      <c r="G507" s="16"/>
      <c r="H507" s="12"/>
      <c r="I507" s="12"/>
      <c r="J507" s="15" t="e">
        <f t="shared" si="10"/>
        <v>#DIV/0!</v>
      </c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</row>
    <row r="508" spans="1:28" customFormat="1" ht="45">
      <c r="A508" s="23">
        <v>509</v>
      </c>
      <c r="B508" s="23">
        <v>507</v>
      </c>
      <c r="C508" s="27" t="s">
        <v>12</v>
      </c>
      <c r="D508" s="3" t="s">
        <v>525</v>
      </c>
      <c r="E508" s="16"/>
      <c r="F508" s="16"/>
      <c r="G508" s="16"/>
      <c r="H508" s="12"/>
      <c r="I508" s="12"/>
      <c r="J508" s="15" t="e">
        <f t="shared" si="10"/>
        <v>#DIV/0!</v>
      </c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</row>
    <row r="509" spans="1:28" customFormat="1" ht="15.75">
      <c r="A509" s="23">
        <v>510</v>
      </c>
      <c r="B509" s="23">
        <v>508</v>
      </c>
      <c r="C509" s="26" t="s">
        <v>25</v>
      </c>
      <c r="D509" s="3" t="s">
        <v>526</v>
      </c>
      <c r="E509" s="16"/>
      <c r="F509" s="16"/>
      <c r="G509" s="16"/>
      <c r="H509" s="12"/>
      <c r="I509" s="12"/>
      <c r="J509" s="15" t="e">
        <f t="shared" si="10"/>
        <v>#DIV/0!</v>
      </c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</row>
    <row r="510" spans="1:28" customFormat="1" ht="15.75">
      <c r="A510" s="23">
        <v>511</v>
      </c>
      <c r="B510" s="23">
        <v>509</v>
      </c>
      <c r="C510" s="27" t="s">
        <v>12</v>
      </c>
      <c r="D510" s="3" t="s">
        <v>527</v>
      </c>
      <c r="E510" s="16"/>
      <c r="F510" s="16"/>
      <c r="G510" s="16"/>
      <c r="H510" s="12"/>
      <c r="I510" s="12"/>
      <c r="J510" s="15" t="e">
        <f t="shared" si="10"/>
        <v>#DIV/0!</v>
      </c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</row>
    <row r="511" spans="1:28" customFormat="1" ht="15.75">
      <c r="A511" s="23">
        <v>512</v>
      </c>
      <c r="B511" s="23">
        <v>510</v>
      </c>
      <c r="C511" s="27" t="s">
        <v>12</v>
      </c>
      <c r="D511" s="3" t="s">
        <v>528</v>
      </c>
      <c r="E511" s="16"/>
      <c r="F511" s="16"/>
      <c r="G511" s="16"/>
      <c r="H511" s="12"/>
      <c r="I511" s="12"/>
      <c r="J511" s="15" t="e">
        <f t="shared" si="10"/>
        <v>#DIV/0!</v>
      </c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</row>
    <row r="512" spans="1:28" customFormat="1" ht="15.75">
      <c r="A512" s="23">
        <v>513</v>
      </c>
      <c r="B512" s="23">
        <v>511</v>
      </c>
      <c r="C512" s="26" t="s">
        <v>234</v>
      </c>
      <c r="D512" s="3" t="s">
        <v>529</v>
      </c>
      <c r="E512" s="16"/>
      <c r="F512" s="16"/>
      <c r="G512" s="16"/>
      <c r="H512" s="12"/>
      <c r="I512" s="12"/>
      <c r="J512" s="15" t="e">
        <f t="shared" si="10"/>
        <v>#DIV/0!</v>
      </c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</row>
    <row r="513" spans="1:28" customFormat="1" ht="75">
      <c r="A513" s="23">
        <v>514</v>
      </c>
      <c r="B513" s="23">
        <v>512</v>
      </c>
      <c r="C513" s="27" t="s">
        <v>12</v>
      </c>
      <c r="D513" s="3" t="s">
        <v>530</v>
      </c>
      <c r="E513" s="16"/>
      <c r="F513" s="16"/>
      <c r="G513" s="16"/>
      <c r="H513" s="12"/>
      <c r="I513" s="12"/>
      <c r="J513" s="15" t="e">
        <f t="shared" si="10"/>
        <v>#DIV/0!</v>
      </c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</row>
    <row r="514" spans="1:28" customFormat="1" ht="60">
      <c r="A514" s="23">
        <v>515</v>
      </c>
      <c r="B514" s="23">
        <v>513</v>
      </c>
      <c r="C514" s="26" t="s">
        <v>12</v>
      </c>
      <c r="D514" s="3" t="s">
        <v>531</v>
      </c>
      <c r="E514" s="16"/>
      <c r="F514" s="16"/>
      <c r="G514" s="16"/>
      <c r="H514" s="12"/>
      <c r="I514" s="12"/>
      <c r="J514" s="15" t="e">
        <f t="shared" ref="J514:J577" si="13">100-I514/H514*100</f>
        <v>#DIV/0!</v>
      </c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</row>
    <row r="515" spans="1:28" customFormat="1" ht="15.75">
      <c r="A515" s="23">
        <v>516</v>
      </c>
      <c r="B515" s="23">
        <v>514</v>
      </c>
      <c r="C515" s="26" t="s">
        <v>5</v>
      </c>
      <c r="D515" s="3" t="s">
        <v>532</v>
      </c>
      <c r="E515" s="16"/>
      <c r="F515" s="16"/>
      <c r="G515" s="16"/>
      <c r="H515" s="12"/>
      <c r="I515" s="12"/>
      <c r="J515" s="15" t="e">
        <f t="shared" si="13"/>
        <v>#DIV/0!</v>
      </c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</row>
    <row r="516" spans="1:28" customFormat="1" ht="15.75">
      <c r="A516" s="23">
        <v>517</v>
      </c>
      <c r="B516" s="23">
        <v>515</v>
      </c>
      <c r="C516" s="26" t="s">
        <v>12</v>
      </c>
      <c r="D516" s="3" t="s">
        <v>533</v>
      </c>
      <c r="E516" s="16"/>
      <c r="F516" s="16"/>
      <c r="G516" s="16"/>
      <c r="H516" s="12"/>
      <c r="I516" s="12"/>
      <c r="J516" s="15" t="e">
        <f t="shared" si="13"/>
        <v>#DIV/0!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</row>
    <row r="517" spans="1:28" customFormat="1" ht="15.75">
      <c r="A517" s="23">
        <v>518</v>
      </c>
      <c r="B517" s="23">
        <v>516</v>
      </c>
      <c r="C517" s="26" t="s">
        <v>12</v>
      </c>
      <c r="D517" s="3" t="s">
        <v>534</v>
      </c>
      <c r="E517" s="16"/>
      <c r="F517" s="16"/>
      <c r="G517" s="16"/>
      <c r="H517" s="12"/>
      <c r="I517" s="12"/>
      <c r="J517" s="15" t="e">
        <f t="shared" si="13"/>
        <v>#DIV/0!</v>
      </c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</row>
    <row r="518" spans="1:28" customFormat="1" ht="45">
      <c r="A518" s="23">
        <v>519</v>
      </c>
      <c r="B518" s="23">
        <v>517</v>
      </c>
      <c r="C518" s="27" t="s">
        <v>12</v>
      </c>
      <c r="D518" s="3" t="s">
        <v>535</v>
      </c>
      <c r="E518" s="16"/>
      <c r="F518" s="16"/>
      <c r="G518" s="16"/>
      <c r="H518" s="12"/>
      <c r="I518" s="12"/>
      <c r="J518" s="15" t="e">
        <f t="shared" si="13"/>
        <v>#DIV/0!</v>
      </c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</row>
    <row r="519" spans="1:28" customFormat="1" ht="15.75">
      <c r="A519" s="23">
        <v>520</v>
      </c>
      <c r="B519" s="23">
        <v>518</v>
      </c>
      <c r="C519" s="26" t="s">
        <v>11</v>
      </c>
      <c r="D519" s="3" t="s">
        <v>536</v>
      </c>
      <c r="E519" s="16"/>
      <c r="F519" s="16"/>
      <c r="G519" s="16"/>
      <c r="H519" s="12"/>
      <c r="I519" s="12"/>
      <c r="J519" s="15" t="e">
        <f t="shared" si="13"/>
        <v>#DIV/0!</v>
      </c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</row>
    <row r="520" spans="1:28" customFormat="1" ht="28.5">
      <c r="A520" s="23">
        <v>521</v>
      </c>
      <c r="B520" s="23">
        <v>519</v>
      </c>
      <c r="C520" s="26"/>
      <c r="D520" s="4" t="s">
        <v>537</v>
      </c>
      <c r="E520" s="16"/>
      <c r="F520" s="16"/>
      <c r="G520" s="16"/>
      <c r="H520" s="12"/>
      <c r="I520" s="12"/>
      <c r="J520" s="15" t="e">
        <f t="shared" si="13"/>
        <v>#DIV/0!</v>
      </c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</row>
    <row r="521" spans="1:28" customFormat="1" ht="47.25">
      <c r="A521" s="23">
        <v>522</v>
      </c>
      <c r="B521" s="23">
        <v>520</v>
      </c>
      <c r="C521" s="26" t="s">
        <v>234</v>
      </c>
      <c r="D521" s="3" t="s">
        <v>538</v>
      </c>
      <c r="E521" s="12" t="s">
        <v>1784</v>
      </c>
      <c r="F521" s="12" t="s">
        <v>12</v>
      </c>
      <c r="G521" s="12" t="s">
        <v>1785</v>
      </c>
      <c r="H521" s="12">
        <f>8*42.45</f>
        <v>339.6</v>
      </c>
      <c r="I521" s="12">
        <v>130</v>
      </c>
      <c r="J521" s="15">
        <f t="shared" si="13"/>
        <v>61.719670200235569</v>
      </c>
      <c r="K521" s="12" t="s">
        <v>1074</v>
      </c>
      <c r="L521" s="12" t="s">
        <v>1074</v>
      </c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</row>
    <row r="522" spans="1:28" customFormat="1" ht="30">
      <c r="A522" s="23">
        <v>523</v>
      </c>
      <c r="B522" s="23">
        <v>521</v>
      </c>
      <c r="C522" s="26" t="s">
        <v>11</v>
      </c>
      <c r="D522" s="3" t="s">
        <v>539</v>
      </c>
      <c r="E522" s="16"/>
      <c r="F522" s="16"/>
      <c r="G522" s="16"/>
      <c r="H522" s="12"/>
      <c r="I522" s="12"/>
      <c r="J522" s="15" t="e">
        <f t="shared" si="13"/>
        <v>#DIV/0!</v>
      </c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</row>
    <row r="523" spans="1:28" customFormat="1" ht="45">
      <c r="A523" s="23">
        <v>524</v>
      </c>
      <c r="B523" s="23">
        <v>522</v>
      </c>
      <c r="C523" s="26" t="s">
        <v>540</v>
      </c>
      <c r="D523" s="3" t="s">
        <v>541</v>
      </c>
      <c r="E523" s="16"/>
      <c r="F523" s="16"/>
      <c r="G523" s="16"/>
      <c r="H523" s="12"/>
      <c r="I523" s="12"/>
      <c r="J523" s="15" t="e">
        <f t="shared" si="13"/>
        <v>#DIV/0!</v>
      </c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</row>
    <row r="524" spans="1:28" customFormat="1" ht="47.25">
      <c r="A524" s="23">
        <v>525</v>
      </c>
      <c r="B524" s="23">
        <v>523</v>
      </c>
      <c r="C524" s="26" t="s">
        <v>12</v>
      </c>
      <c r="D524" s="3" t="s">
        <v>542</v>
      </c>
      <c r="E524" s="12" t="s">
        <v>1786</v>
      </c>
      <c r="F524" s="12" t="s">
        <v>12</v>
      </c>
      <c r="G524" s="12" t="s">
        <v>1787</v>
      </c>
      <c r="H524" s="12">
        <v>411.5</v>
      </c>
      <c r="I524" s="12">
        <v>244.84</v>
      </c>
      <c r="J524" s="15">
        <f t="shared" si="13"/>
        <v>40.500607533414332</v>
      </c>
      <c r="K524" s="12" t="s">
        <v>1293</v>
      </c>
      <c r="L524" s="12" t="s">
        <v>1293</v>
      </c>
      <c r="M524" s="12" t="s">
        <v>1788</v>
      </c>
      <c r="N524" s="12" t="s">
        <v>12</v>
      </c>
      <c r="O524" s="12" t="s">
        <v>1787</v>
      </c>
      <c r="P524" s="12">
        <v>444.91</v>
      </c>
      <c r="Q524" s="12">
        <v>317.67</v>
      </c>
      <c r="R524" s="15">
        <f>100-Q524/P524*100</f>
        <v>28.599042502978136</v>
      </c>
      <c r="S524" s="12" t="s">
        <v>1277</v>
      </c>
      <c r="T524" s="12" t="s">
        <v>1278</v>
      </c>
      <c r="U524" s="16"/>
      <c r="V524" s="16"/>
      <c r="W524" s="16"/>
      <c r="X524" s="16"/>
      <c r="Y524" s="16"/>
      <c r="Z524" s="16"/>
      <c r="AA524" s="16"/>
      <c r="AB524" s="16"/>
    </row>
    <row r="525" spans="1:28" customFormat="1" ht="45">
      <c r="A525" s="23">
        <v>526</v>
      </c>
      <c r="B525" s="23">
        <v>524</v>
      </c>
      <c r="C525" s="26" t="s">
        <v>5</v>
      </c>
      <c r="D525" s="3" t="s">
        <v>542</v>
      </c>
      <c r="E525" s="12" t="s">
        <v>1789</v>
      </c>
      <c r="F525" s="12" t="s">
        <v>5</v>
      </c>
      <c r="G525" s="12" t="s">
        <v>1105</v>
      </c>
      <c r="H525" s="12">
        <v>231.52</v>
      </c>
      <c r="I525" s="12">
        <v>115</v>
      </c>
      <c r="J525" s="15">
        <f t="shared" si="13"/>
        <v>50.328265376641326</v>
      </c>
      <c r="K525" s="12" t="s">
        <v>1074</v>
      </c>
      <c r="L525" s="12" t="s">
        <v>1074</v>
      </c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</row>
    <row r="526" spans="1:28" customFormat="1" ht="45">
      <c r="A526" s="23">
        <v>527</v>
      </c>
      <c r="B526" s="23">
        <v>525</v>
      </c>
      <c r="C526" s="26" t="s">
        <v>12</v>
      </c>
      <c r="D526" s="3" t="s">
        <v>543</v>
      </c>
      <c r="E526" s="16"/>
      <c r="F526" s="16"/>
      <c r="G526" s="16"/>
      <c r="H526" s="12"/>
      <c r="I526" s="12"/>
      <c r="J526" s="15" t="e">
        <f t="shared" si="13"/>
        <v>#DIV/0!</v>
      </c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</row>
    <row r="527" spans="1:28" customFormat="1" ht="60">
      <c r="A527" s="23">
        <v>528</v>
      </c>
      <c r="B527" s="23">
        <v>526</v>
      </c>
      <c r="C527" s="26" t="s">
        <v>87</v>
      </c>
      <c r="D527" s="3" t="s">
        <v>544</v>
      </c>
      <c r="E527" s="16"/>
      <c r="F527" s="16"/>
      <c r="G527" s="16"/>
      <c r="H527" s="12"/>
      <c r="I527" s="12"/>
      <c r="J527" s="15" t="e">
        <f t="shared" si="13"/>
        <v>#DIV/0!</v>
      </c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</row>
    <row r="528" spans="1:28" customFormat="1" ht="47.25">
      <c r="A528" s="23">
        <v>529</v>
      </c>
      <c r="B528" s="23">
        <v>527</v>
      </c>
      <c r="C528" s="26" t="s">
        <v>12</v>
      </c>
      <c r="D528" s="3" t="s">
        <v>545</v>
      </c>
      <c r="E528" s="12" t="s">
        <v>1790</v>
      </c>
      <c r="F528" s="12" t="s">
        <v>12</v>
      </c>
      <c r="G528" s="12" t="s">
        <v>1113</v>
      </c>
      <c r="H528" s="12">
        <v>363.58</v>
      </c>
      <c r="I528" s="12">
        <v>309.04000000000002</v>
      </c>
      <c r="J528" s="15">
        <f t="shared" si="13"/>
        <v>15.000825127894814</v>
      </c>
      <c r="K528" s="12" t="s">
        <v>1078</v>
      </c>
      <c r="L528" s="12" t="s">
        <v>1079</v>
      </c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</row>
    <row r="529" spans="1:28" customFormat="1" ht="45">
      <c r="A529" s="23">
        <v>530</v>
      </c>
      <c r="B529" s="23">
        <v>528</v>
      </c>
      <c r="C529" s="26" t="s">
        <v>430</v>
      </c>
      <c r="D529" s="3" t="s">
        <v>546</v>
      </c>
      <c r="E529" s="16"/>
      <c r="F529" s="16"/>
      <c r="G529" s="16"/>
      <c r="H529" s="12"/>
      <c r="I529" s="12"/>
      <c r="J529" s="15" t="e">
        <f t="shared" si="13"/>
        <v>#DIV/0!</v>
      </c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</row>
    <row r="530" spans="1:28" customFormat="1" ht="45">
      <c r="A530" s="23">
        <v>531</v>
      </c>
      <c r="B530" s="23">
        <v>529</v>
      </c>
      <c r="C530" s="26" t="s">
        <v>430</v>
      </c>
      <c r="D530" s="3" t="s">
        <v>546</v>
      </c>
      <c r="E530" s="16"/>
      <c r="F530" s="16"/>
      <c r="G530" s="16"/>
      <c r="H530" s="12"/>
      <c r="I530" s="12"/>
      <c r="J530" s="15" t="e">
        <f t="shared" si="13"/>
        <v>#DIV/0!</v>
      </c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</row>
    <row r="531" spans="1:28" customFormat="1" ht="30">
      <c r="A531" s="23">
        <v>532</v>
      </c>
      <c r="B531" s="23">
        <v>530</v>
      </c>
      <c r="C531" s="26" t="s">
        <v>12</v>
      </c>
      <c r="D531" s="3" t="s">
        <v>547</v>
      </c>
      <c r="E531" s="16"/>
      <c r="F531" s="16"/>
      <c r="G531" s="16"/>
      <c r="H531" s="12"/>
      <c r="I531" s="12"/>
      <c r="J531" s="15" t="e">
        <f t="shared" si="13"/>
        <v>#DIV/0!</v>
      </c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</row>
    <row r="532" spans="1:28" customFormat="1" ht="30">
      <c r="A532" s="23">
        <v>533</v>
      </c>
      <c r="B532" s="23">
        <v>531</v>
      </c>
      <c r="C532" s="26" t="s">
        <v>12</v>
      </c>
      <c r="D532" s="3" t="s">
        <v>548</v>
      </c>
      <c r="E532" s="16"/>
      <c r="F532" s="16"/>
      <c r="G532" s="16"/>
      <c r="H532" s="12"/>
      <c r="I532" s="12"/>
      <c r="J532" s="15" t="e">
        <f t="shared" si="13"/>
        <v>#DIV/0!</v>
      </c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</row>
    <row r="533" spans="1:28" customFormat="1" ht="45">
      <c r="A533" s="23">
        <v>534</v>
      </c>
      <c r="B533" s="23">
        <v>532</v>
      </c>
      <c r="C533" s="26" t="s">
        <v>5</v>
      </c>
      <c r="D533" s="3" t="s">
        <v>549</v>
      </c>
      <c r="E533" s="16"/>
      <c r="F533" s="16"/>
      <c r="G533" s="16"/>
      <c r="H533" s="12"/>
      <c r="I533" s="12"/>
      <c r="J533" s="15" t="e">
        <f t="shared" si="13"/>
        <v>#DIV/0!</v>
      </c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</row>
    <row r="534" spans="1:28" customFormat="1" ht="28.5">
      <c r="A534" s="23">
        <v>535</v>
      </c>
      <c r="B534" s="23">
        <v>533</v>
      </c>
      <c r="C534" s="26"/>
      <c r="D534" s="4" t="s">
        <v>550</v>
      </c>
      <c r="E534" s="16"/>
      <c r="F534" s="16"/>
      <c r="G534" s="16"/>
      <c r="H534" s="12"/>
      <c r="I534" s="12"/>
      <c r="J534" s="15" t="e">
        <f t="shared" si="13"/>
        <v>#DIV/0!</v>
      </c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</row>
    <row r="535" spans="1:28" customFormat="1" ht="15.75">
      <c r="A535" s="23">
        <v>536</v>
      </c>
      <c r="B535" s="23">
        <v>534</v>
      </c>
      <c r="C535" s="26" t="s">
        <v>12</v>
      </c>
      <c r="D535" s="3" t="s">
        <v>551</v>
      </c>
      <c r="E535" s="16"/>
      <c r="F535" s="16"/>
      <c r="G535" s="16"/>
      <c r="H535" s="12"/>
      <c r="I535" s="12"/>
      <c r="J535" s="15" t="e">
        <f t="shared" si="13"/>
        <v>#DIV/0!</v>
      </c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</row>
    <row r="536" spans="1:28" customFormat="1" ht="47.25">
      <c r="A536" s="23">
        <v>537</v>
      </c>
      <c r="B536" s="23">
        <v>535</v>
      </c>
      <c r="C536" s="26" t="s">
        <v>12</v>
      </c>
      <c r="D536" s="3" t="s">
        <v>552</v>
      </c>
      <c r="E536" s="12" t="s">
        <v>1791</v>
      </c>
      <c r="F536" s="12" t="s">
        <v>40</v>
      </c>
      <c r="G536" s="12" t="s">
        <v>1113</v>
      </c>
      <c r="H536" s="12">
        <v>256.74</v>
      </c>
      <c r="I536" s="12">
        <v>89.47</v>
      </c>
      <c r="J536" s="15">
        <f t="shared" si="13"/>
        <v>65.151515151515156</v>
      </c>
      <c r="K536" s="12" t="s">
        <v>1245</v>
      </c>
      <c r="L536" s="12" t="s">
        <v>1245</v>
      </c>
      <c r="M536" s="12" t="s">
        <v>1793</v>
      </c>
      <c r="N536" s="12" t="s">
        <v>12</v>
      </c>
      <c r="O536" s="12" t="s">
        <v>1102</v>
      </c>
      <c r="P536" s="12">
        <v>166.15</v>
      </c>
      <c r="Q536" s="12">
        <v>141.22999999999999</v>
      </c>
      <c r="R536" s="15">
        <f>100-Q536/P536*100</f>
        <v>14.998495335540184</v>
      </c>
      <c r="S536" s="12" t="s">
        <v>1068</v>
      </c>
      <c r="T536" s="12" t="s">
        <v>1069</v>
      </c>
      <c r="U536" s="12" t="s">
        <v>1795</v>
      </c>
      <c r="V536" s="12" t="s">
        <v>12</v>
      </c>
      <c r="W536" s="12" t="s">
        <v>1102</v>
      </c>
      <c r="X536" s="12">
        <v>286.83999999999997</v>
      </c>
      <c r="Y536" s="12">
        <v>231.62</v>
      </c>
      <c r="Z536" s="15">
        <f>100-Y536/X536*100</f>
        <v>19.251150467159377</v>
      </c>
      <c r="AA536" s="12" t="s">
        <v>1220</v>
      </c>
      <c r="AB536" s="12" t="s">
        <v>1220</v>
      </c>
    </row>
    <row r="537" spans="1:28" customFormat="1" ht="47.25">
      <c r="A537" s="23">
        <v>538</v>
      </c>
      <c r="B537" s="23">
        <v>536</v>
      </c>
      <c r="C537" s="26" t="s">
        <v>12</v>
      </c>
      <c r="D537" s="3" t="s">
        <v>553</v>
      </c>
      <c r="E537" s="12" t="s">
        <v>1792</v>
      </c>
      <c r="F537" s="12" t="s">
        <v>40</v>
      </c>
      <c r="G537" s="12" t="s">
        <v>1113</v>
      </c>
      <c r="H537" s="12">
        <v>425.82</v>
      </c>
      <c r="I537" s="12">
        <v>157.44999999999999</v>
      </c>
      <c r="J537" s="15">
        <f t="shared" si="13"/>
        <v>63.024282560706403</v>
      </c>
      <c r="K537" s="12" t="s">
        <v>1245</v>
      </c>
      <c r="L537" s="12" t="s">
        <v>1245</v>
      </c>
      <c r="M537" s="12" t="s">
        <v>1794</v>
      </c>
      <c r="N537" s="12" t="s">
        <v>12</v>
      </c>
      <c r="O537" s="12" t="s">
        <v>1102</v>
      </c>
      <c r="P537" s="12">
        <v>339.63</v>
      </c>
      <c r="Q537" s="12">
        <v>339.63</v>
      </c>
      <c r="R537" s="15">
        <f>100-Q537/P537*100</f>
        <v>0</v>
      </c>
      <c r="S537" s="12" t="s">
        <v>1068</v>
      </c>
      <c r="T537" s="12" t="s">
        <v>1069</v>
      </c>
      <c r="U537" s="12" t="s">
        <v>1796</v>
      </c>
      <c r="V537" s="12" t="s">
        <v>12</v>
      </c>
      <c r="W537" s="12" t="s">
        <v>1102</v>
      </c>
      <c r="X537" s="12">
        <v>412.02</v>
      </c>
      <c r="Y537" s="12">
        <v>332.71</v>
      </c>
      <c r="Z537" s="15">
        <f>100-Y537/X537*100</f>
        <v>19.249065579340808</v>
      </c>
      <c r="AA537" s="12" t="s">
        <v>1220</v>
      </c>
      <c r="AB537" s="12" t="s">
        <v>1220</v>
      </c>
    </row>
    <row r="538" spans="1:28" customFormat="1" ht="31.5">
      <c r="A538" s="23">
        <v>539</v>
      </c>
      <c r="B538" s="23">
        <v>537</v>
      </c>
      <c r="C538" s="26" t="s">
        <v>12</v>
      </c>
      <c r="D538" s="3" t="s">
        <v>554</v>
      </c>
      <c r="E538" s="12" t="s">
        <v>1797</v>
      </c>
      <c r="F538" s="12" t="s">
        <v>12</v>
      </c>
      <c r="G538" s="12" t="s">
        <v>1102</v>
      </c>
      <c r="H538" s="12">
        <v>195.57</v>
      </c>
      <c r="I538" s="12">
        <v>157.91999999999999</v>
      </c>
      <c r="J538" s="15">
        <f t="shared" si="13"/>
        <v>19.251418929283631</v>
      </c>
      <c r="K538" s="12" t="s">
        <v>1220</v>
      </c>
      <c r="L538" s="12" t="s">
        <v>1220</v>
      </c>
      <c r="M538" s="16"/>
      <c r="N538" s="16"/>
      <c r="O538" s="16"/>
      <c r="P538" s="16"/>
      <c r="Q538" s="16"/>
      <c r="R538" s="16"/>
      <c r="S538" s="16"/>
      <c r="T538" s="16"/>
      <c r="U538" s="12"/>
      <c r="V538" s="12"/>
      <c r="W538" s="12"/>
      <c r="X538" s="12"/>
      <c r="Y538" s="12"/>
      <c r="Z538" s="12"/>
      <c r="AA538" s="12"/>
      <c r="AB538" s="12"/>
    </row>
    <row r="539" spans="1:28" customFormat="1" ht="45">
      <c r="A539" s="23">
        <v>540</v>
      </c>
      <c r="B539" s="23">
        <v>538</v>
      </c>
      <c r="C539" s="26" t="s">
        <v>12</v>
      </c>
      <c r="D539" s="3" t="s">
        <v>555</v>
      </c>
      <c r="E539" s="12" t="s">
        <v>1798</v>
      </c>
      <c r="F539" s="12" t="s">
        <v>12</v>
      </c>
      <c r="G539" s="12" t="s">
        <v>1102</v>
      </c>
      <c r="H539" s="12"/>
      <c r="I539" s="12"/>
      <c r="J539" s="15" t="e">
        <f t="shared" si="13"/>
        <v>#DIV/0!</v>
      </c>
      <c r="K539" s="12" t="s">
        <v>1068</v>
      </c>
      <c r="L539" s="12" t="s">
        <v>1069</v>
      </c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</row>
    <row r="540" spans="1:28" customFormat="1" ht="31.5">
      <c r="A540" s="23">
        <v>541</v>
      </c>
      <c r="B540" s="23">
        <v>539</v>
      </c>
      <c r="C540" s="26" t="s">
        <v>12</v>
      </c>
      <c r="D540" s="3" t="s">
        <v>556</v>
      </c>
      <c r="E540" s="12" t="s">
        <v>1799</v>
      </c>
      <c r="F540" s="12" t="s">
        <v>12</v>
      </c>
      <c r="G540" s="12" t="s">
        <v>1113</v>
      </c>
      <c r="H540" s="12">
        <v>530.4</v>
      </c>
      <c r="I540" s="12">
        <v>70</v>
      </c>
      <c r="J540" s="15">
        <f t="shared" si="13"/>
        <v>86.802413273001505</v>
      </c>
      <c r="K540" s="12" t="s">
        <v>1072</v>
      </c>
      <c r="L540" s="12" t="s">
        <v>1072</v>
      </c>
      <c r="M540" s="12" t="s">
        <v>1801</v>
      </c>
      <c r="N540" s="12" t="s">
        <v>12</v>
      </c>
      <c r="O540" s="12" t="s">
        <v>1102</v>
      </c>
      <c r="P540" s="12">
        <v>460</v>
      </c>
      <c r="Q540" s="12">
        <v>51</v>
      </c>
      <c r="R540" s="15">
        <f>100-Q540/P540*100</f>
        <v>88.913043478260875</v>
      </c>
      <c r="S540" s="12" t="s">
        <v>1078</v>
      </c>
      <c r="T540" s="12" t="s">
        <v>1079</v>
      </c>
      <c r="U540" s="12" t="s">
        <v>1803</v>
      </c>
      <c r="V540" s="12" t="s">
        <v>12</v>
      </c>
      <c r="W540" s="12" t="s">
        <v>1102</v>
      </c>
      <c r="X540" s="12">
        <v>265.64999999999998</v>
      </c>
      <c r="Y540" s="12">
        <v>185.16</v>
      </c>
      <c r="Z540" s="15">
        <f>100-Y540/X540*100</f>
        <v>30.299265951439864</v>
      </c>
      <c r="AA540" s="12" t="s">
        <v>1117</v>
      </c>
      <c r="AB540" s="12" t="s">
        <v>1118</v>
      </c>
    </row>
    <row r="541" spans="1:28" customFormat="1" ht="31.5">
      <c r="A541" s="23">
        <v>542</v>
      </c>
      <c r="B541" s="23">
        <v>540</v>
      </c>
      <c r="C541" s="26" t="s">
        <v>12</v>
      </c>
      <c r="D541" s="3" t="s">
        <v>557</v>
      </c>
      <c r="E541" s="12" t="s">
        <v>1800</v>
      </c>
      <c r="F541" s="12" t="s">
        <v>12</v>
      </c>
      <c r="G541" s="12" t="s">
        <v>1113</v>
      </c>
      <c r="H541" s="12">
        <v>308.11</v>
      </c>
      <c r="I541" s="12">
        <v>58</v>
      </c>
      <c r="J541" s="15">
        <f t="shared" si="13"/>
        <v>81.175554185193604</v>
      </c>
      <c r="K541" s="12" t="s">
        <v>1072</v>
      </c>
      <c r="L541" s="12" t="s">
        <v>1072</v>
      </c>
      <c r="M541" s="12" t="s">
        <v>1802</v>
      </c>
      <c r="N541" s="12" t="s">
        <v>12</v>
      </c>
      <c r="O541" s="12" t="s">
        <v>1102</v>
      </c>
      <c r="P541" s="12">
        <v>200</v>
      </c>
      <c r="Q541" s="12">
        <v>41</v>
      </c>
      <c r="R541" s="15">
        <f>100-Q541/P541*100</f>
        <v>79.5</v>
      </c>
      <c r="S541" s="12" t="s">
        <v>1078</v>
      </c>
      <c r="T541" s="12" t="s">
        <v>1079</v>
      </c>
      <c r="U541" s="12" t="s">
        <v>1804</v>
      </c>
      <c r="V541" s="12" t="s">
        <v>12</v>
      </c>
      <c r="W541" s="12" t="s">
        <v>1102</v>
      </c>
      <c r="X541" s="12">
        <v>135</v>
      </c>
      <c r="Y541" s="12">
        <v>94.1</v>
      </c>
      <c r="Z541" s="15">
        <f>100-Y541/X541*100</f>
        <v>30.296296296296305</v>
      </c>
      <c r="AA541" s="12" t="s">
        <v>1117</v>
      </c>
      <c r="AB541" s="12" t="s">
        <v>1118</v>
      </c>
    </row>
    <row r="542" spans="1:28" customFormat="1" ht="47.25">
      <c r="A542" s="23">
        <v>543</v>
      </c>
      <c r="B542" s="23">
        <v>541</v>
      </c>
      <c r="C542" s="26" t="s">
        <v>12</v>
      </c>
      <c r="D542" s="3" t="s">
        <v>558</v>
      </c>
      <c r="E542" s="12" t="s">
        <v>1807</v>
      </c>
      <c r="F542" s="12" t="s">
        <v>12</v>
      </c>
      <c r="G542" s="12" t="s">
        <v>1113</v>
      </c>
      <c r="H542" s="12">
        <v>328</v>
      </c>
      <c r="I542" s="12">
        <v>82</v>
      </c>
      <c r="J542" s="15">
        <f t="shared" si="13"/>
        <v>75</v>
      </c>
      <c r="K542" s="12" t="s">
        <v>1078</v>
      </c>
      <c r="L542" s="12" t="s">
        <v>1079</v>
      </c>
      <c r="M542" s="12" t="s">
        <v>1806</v>
      </c>
      <c r="N542" s="12" t="s">
        <v>12</v>
      </c>
      <c r="O542" s="12" t="s">
        <v>1113</v>
      </c>
      <c r="P542" s="12">
        <v>304.98</v>
      </c>
      <c r="Q542" s="12">
        <v>116</v>
      </c>
      <c r="R542" s="15">
        <f>100-Q542/P542*100</f>
        <v>61.964718997967083</v>
      </c>
      <c r="S542" s="12" t="s">
        <v>1072</v>
      </c>
      <c r="T542" s="12" t="s">
        <v>1072</v>
      </c>
      <c r="U542" s="12" t="s">
        <v>1805</v>
      </c>
      <c r="V542" s="12" t="s">
        <v>12</v>
      </c>
      <c r="W542" s="12" t="s">
        <v>1113</v>
      </c>
      <c r="X542" s="12">
        <v>230</v>
      </c>
      <c r="Y542" s="12">
        <v>160.31</v>
      </c>
      <c r="Z542" s="15">
        <f>100-Y542/X542*100</f>
        <v>30.299999999999997</v>
      </c>
      <c r="AA542" s="12" t="s">
        <v>1117</v>
      </c>
      <c r="AB542" s="12" t="s">
        <v>1118</v>
      </c>
    </row>
    <row r="543" spans="1:28" customFormat="1" ht="45">
      <c r="A543" s="23">
        <v>544</v>
      </c>
      <c r="B543" s="23">
        <v>542</v>
      </c>
      <c r="C543" s="26" t="s">
        <v>11</v>
      </c>
      <c r="D543" s="3" t="s">
        <v>559</v>
      </c>
      <c r="E543" s="12" t="s">
        <v>1808</v>
      </c>
      <c r="F543" s="12" t="s">
        <v>85</v>
      </c>
      <c r="G543" s="12" t="s">
        <v>1085</v>
      </c>
      <c r="H543" s="12">
        <v>607.11</v>
      </c>
      <c r="I543" s="12">
        <v>375</v>
      </c>
      <c r="J543" s="15">
        <f t="shared" si="13"/>
        <v>38.231951376192121</v>
      </c>
      <c r="K543" s="12" t="s">
        <v>1078</v>
      </c>
      <c r="L543" s="12" t="s">
        <v>1079</v>
      </c>
      <c r="M543" s="12" t="s">
        <v>1811</v>
      </c>
      <c r="N543" s="12" t="s">
        <v>85</v>
      </c>
      <c r="O543" s="12" t="s">
        <v>1085</v>
      </c>
      <c r="P543" s="12">
        <v>696.24</v>
      </c>
      <c r="Q543" s="12">
        <v>430</v>
      </c>
      <c r="R543" s="15">
        <f>100-Q543/P543*100</f>
        <v>38.239687464092839</v>
      </c>
      <c r="S543" s="12" t="s">
        <v>1812</v>
      </c>
      <c r="T543" s="12" t="s">
        <v>1141</v>
      </c>
      <c r="U543" s="16"/>
      <c r="V543" s="16"/>
      <c r="W543" s="16"/>
      <c r="X543" s="16"/>
      <c r="Y543" s="16"/>
      <c r="Z543" s="16"/>
      <c r="AA543" s="16"/>
      <c r="AB543" s="16"/>
    </row>
    <row r="544" spans="1:28" customFormat="1" ht="45">
      <c r="A544" s="23">
        <v>545</v>
      </c>
      <c r="B544" s="23">
        <v>543</v>
      </c>
      <c r="C544" s="26" t="s">
        <v>11</v>
      </c>
      <c r="D544" s="3" t="s">
        <v>560</v>
      </c>
      <c r="E544" s="12"/>
      <c r="F544" s="12"/>
      <c r="G544" s="12"/>
      <c r="H544" s="12"/>
      <c r="I544" s="12"/>
      <c r="J544" s="15" t="e">
        <f t="shared" si="13"/>
        <v>#DIV/0!</v>
      </c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6"/>
      <c r="V544" s="16"/>
      <c r="W544" s="16"/>
      <c r="X544" s="16"/>
      <c r="Y544" s="16"/>
      <c r="Z544" s="16"/>
      <c r="AA544" s="16"/>
      <c r="AB544" s="16"/>
    </row>
    <row r="545" spans="1:28" customFormat="1" ht="31.5">
      <c r="A545" s="23">
        <v>546</v>
      </c>
      <c r="B545" s="23">
        <v>544</v>
      </c>
      <c r="C545" s="26" t="s">
        <v>11</v>
      </c>
      <c r="D545" s="3" t="s">
        <v>561</v>
      </c>
      <c r="E545" s="12" t="s">
        <v>1809</v>
      </c>
      <c r="F545" s="12" t="s">
        <v>85</v>
      </c>
      <c r="G545" s="12" t="s">
        <v>1085</v>
      </c>
      <c r="H545" s="12">
        <v>610</v>
      </c>
      <c r="I545" s="12">
        <v>385</v>
      </c>
      <c r="J545" s="15">
        <f t="shared" si="13"/>
        <v>36.885245901639344</v>
      </c>
      <c r="K545" s="12" t="s">
        <v>1078</v>
      </c>
      <c r="L545" s="12" t="s">
        <v>1079</v>
      </c>
      <c r="M545" s="12" t="s">
        <v>1813</v>
      </c>
      <c r="N545" s="12" t="s">
        <v>85</v>
      </c>
      <c r="O545" s="12" t="s">
        <v>1085</v>
      </c>
      <c r="P545" s="12">
        <v>756.94</v>
      </c>
      <c r="Q545" s="12">
        <v>430</v>
      </c>
      <c r="R545" s="15">
        <f>100-Q545/P545*100</f>
        <v>43.192327000819084</v>
      </c>
      <c r="S545" s="12" t="s">
        <v>1812</v>
      </c>
      <c r="T545" s="12" t="s">
        <v>1141</v>
      </c>
      <c r="U545" s="16"/>
      <c r="V545" s="16"/>
      <c r="W545" s="16"/>
      <c r="X545" s="16"/>
      <c r="Y545" s="16"/>
      <c r="Z545" s="16"/>
      <c r="AA545" s="16"/>
      <c r="AB545" s="16"/>
    </row>
    <row r="546" spans="1:28" customFormat="1" ht="31.5">
      <c r="A546" s="23">
        <v>547</v>
      </c>
      <c r="B546" s="23">
        <v>545</v>
      </c>
      <c r="C546" s="26" t="s">
        <v>11</v>
      </c>
      <c r="D546" s="3" t="s">
        <v>562</v>
      </c>
      <c r="E546" s="12" t="s">
        <v>1810</v>
      </c>
      <c r="F546" s="12" t="s">
        <v>85</v>
      </c>
      <c r="G546" s="12" t="s">
        <v>1085</v>
      </c>
      <c r="H546" s="12">
        <v>610</v>
      </c>
      <c r="I546" s="12">
        <v>385</v>
      </c>
      <c r="J546" s="15">
        <f t="shared" si="13"/>
        <v>36.885245901639344</v>
      </c>
      <c r="K546" s="12" t="s">
        <v>1078</v>
      </c>
      <c r="L546" s="12" t="s">
        <v>1079</v>
      </c>
      <c r="M546" s="12" t="s">
        <v>1814</v>
      </c>
      <c r="N546" s="12" t="s">
        <v>85</v>
      </c>
      <c r="O546" s="12" t="s">
        <v>1085</v>
      </c>
      <c r="P546" s="12">
        <v>756.94</v>
      </c>
      <c r="Q546" s="12">
        <v>430</v>
      </c>
      <c r="R546" s="15">
        <f>100-Q546/P546*100</f>
        <v>43.192327000819084</v>
      </c>
      <c r="S546" s="12" t="s">
        <v>1812</v>
      </c>
      <c r="T546" s="12" t="s">
        <v>1141</v>
      </c>
      <c r="U546" s="16"/>
      <c r="V546" s="16"/>
      <c r="W546" s="16"/>
      <c r="X546" s="16"/>
      <c r="Y546" s="16"/>
      <c r="Z546" s="16"/>
      <c r="AA546" s="16"/>
      <c r="AB546" s="16"/>
    </row>
    <row r="547" spans="1:28" customFormat="1" ht="15.75">
      <c r="A547" s="23">
        <v>548</v>
      </c>
      <c r="B547" s="23">
        <v>546</v>
      </c>
      <c r="C547" s="26" t="s">
        <v>12</v>
      </c>
      <c r="D547" s="3" t="s">
        <v>563</v>
      </c>
      <c r="E547" s="16"/>
      <c r="F547" s="16"/>
      <c r="G547" s="16"/>
      <c r="H547" s="12"/>
      <c r="I547" s="12"/>
      <c r="J547" s="15" t="e">
        <f t="shared" si="13"/>
        <v>#DIV/0!</v>
      </c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</row>
    <row r="548" spans="1:28" customFormat="1" ht="63">
      <c r="A548" s="23">
        <v>549</v>
      </c>
      <c r="B548" s="23">
        <v>547</v>
      </c>
      <c r="C548" s="26" t="s">
        <v>12</v>
      </c>
      <c r="D548" s="3" t="s">
        <v>564</v>
      </c>
      <c r="E548" s="12" t="s">
        <v>1815</v>
      </c>
      <c r="F548" s="12" t="s">
        <v>12</v>
      </c>
      <c r="G548" s="12" t="s">
        <v>1162</v>
      </c>
      <c r="H548" s="12">
        <v>124</v>
      </c>
      <c r="I548" s="12">
        <v>105.4</v>
      </c>
      <c r="J548" s="15">
        <f t="shared" si="13"/>
        <v>14.999999999999986</v>
      </c>
      <c r="K548" s="12" t="s">
        <v>1110</v>
      </c>
      <c r="L548" s="12" t="s">
        <v>2016</v>
      </c>
      <c r="M548" s="12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</row>
    <row r="549" spans="1:28" customFormat="1" ht="15.75">
      <c r="A549" s="23">
        <v>550</v>
      </c>
      <c r="B549" s="23">
        <v>548</v>
      </c>
      <c r="C549" s="26" t="s">
        <v>12</v>
      </c>
      <c r="D549" s="3" t="s">
        <v>565</v>
      </c>
      <c r="E549" s="16"/>
      <c r="F549" s="16"/>
      <c r="G549" s="16"/>
      <c r="H549" s="12"/>
      <c r="I549" s="12"/>
      <c r="J549" s="15" t="e">
        <f t="shared" si="13"/>
        <v>#DIV/0!</v>
      </c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</row>
    <row r="550" spans="1:28" customFormat="1" ht="15.75">
      <c r="A550" s="23">
        <v>551</v>
      </c>
      <c r="B550" s="23">
        <v>549</v>
      </c>
      <c r="C550" s="26" t="s">
        <v>12</v>
      </c>
      <c r="D550" s="3" t="s">
        <v>566</v>
      </c>
      <c r="E550" s="16"/>
      <c r="F550" s="16"/>
      <c r="G550" s="16"/>
      <c r="H550" s="12"/>
      <c r="I550" s="12"/>
      <c r="J550" s="15" t="e">
        <f t="shared" si="13"/>
        <v>#DIV/0!</v>
      </c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</row>
    <row r="551" spans="1:28" customFormat="1" ht="47.25">
      <c r="A551" s="23">
        <v>552</v>
      </c>
      <c r="B551" s="23">
        <v>550</v>
      </c>
      <c r="C551" s="26" t="s">
        <v>12</v>
      </c>
      <c r="D551" s="3" t="s">
        <v>567</v>
      </c>
      <c r="E551" s="12" t="s">
        <v>1816</v>
      </c>
      <c r="F551" s="12" t="s">
        <v>12</v>
      </c>
      <c r="G551" s="12" t="s">
        <v>1067</v>
      </c>
      <c r="H551" s="12">
        <v>139.12</v>
      </c>
      <c r="I551" s="12">
        <v>106.43</v>
      </c>
      <c r="J551" s="15">
        <f t="shared" si="13"/>
        <v>23.497699827487068</v>
      </c>
      <c r="K551" s="12" t="s">
        <v>1277</v>
      </c>
      <c r="L551" s="12" t="s">
        <v>1278</v>
      </c>
      <c r="M551" s="12" t="s">
        <v>1818</v>
      </c>
      <c r="N551" s="12" t="s">
        <v>12</v>
      </c>
      <c r="O551" s="12" t="s">
        <v>1248</v>
      </c>
      <c r="P551" s="12">
        <v>247.04</v>
      </c>
      <c r="Q551" s="12">
        <v>80</v>
      </c>
      <c r="R551" s="15">
        <f>100-Q551/P551*100</f>
        <v>67.616580310880835</v>
      </c>
      <c r="S551" s="12" t="s">
        <v>1078</v>
      </c>
      <c r="T551" s="12" t="s">
        <v>1079</v>
      </c>
      <c r="U551" s="12" t="s">
        <v>1827</v>
      </c>
      <c r="V551" s="12" t="s">
        <v>12</v>
      </c>
      <c r="W551" s="12" t="s">
        <v>1067</v>
      </c>
      <c r="X551" s="12">
        <v>130.16999999999999</v>
      </c>
      <c r="Y551" s="12">
        <v>90.72</v>
      </c>
      <c r="Z551" s="15">
        <f>100-Y551/X551*100</f>
        <v>30.306522240147487</v>
      </c>
      <c r="AA551" s="12" t="s">
        <v>1117</v>
      </c>
      <c r="AB551" s="12" t="s">
        <v>1118</v>
      </c>
    </row>
    <row r="552" spans="1:28" customFormat="1" ht="31.5">
      <c r="A552" s="23">
        <v>553</v>
      </c>
      <c r="B552" s="23">
        <v>551</v>
      </c>
      <c r="C552" s="26" t="s">
        <v>12</v>
      </c>
      <c r="D552" s="3" t="s">
        <v>568</v>
      </c>
      <c r="E552" s="12" t="s">
        <v>1817</v>
      </c>
      <c r="F552" s="12" t="s">
        <v>12</v>
      </c>
      <c r="G552" s="12" t="s">
        <v>1067</v>
      </c>
      <c r="H552" s="12">
        <v>425</v>
      </c>
      <c r="I552" s="12">
        <v>184.66</v>
      </c>
      <c r="J552" s="15">
        <f t="shared" si="13"/>
        <v>56.550588235294121</v>
      </c>
      <c r="K552" s="12" t="s">
        <v>1277</v>
      </c>
      <c r="L552" s="12" t="s">
        <v>1278</v>
      </c>
      <c r="M552" s="12" t="s">
        <v>1819</v>
      </c>
      <c r="N552" s="12" t="s">
        <v>12</v>
      </c>
      <c r="O552" s="12" t="s">
        <v>1067</v>
      </c>
      <c r="P552" s="12">
        <v>419.44</v>
      </c>
      <c r="Q552" s="12">
        <v>80</v>
      </c>
      <c r="R552" s="15">
        <f>100-Q552/P552*100</f>
        <v>80.926950219340071</v>
      </c>
      <c r="S552" s="12" t="s">
        <v>1078</v>
      </c>
      <c r="T552" s="12" t="s">
        <v>1079</v>
      </c>
      <c r="U552" s="12" t="s">
        <v>1828</v>
      </c>
      <c r="V552" s="12" t="s">
        <v>12</v>
      </c>
      <c r="W552" s="12" t="s">
        <v>1067</v>
      </c>
      <c r="X552" s="12">
        <v>275</v>
      </c>
      <c r="Y552" s="12">
        <v>184.66</v>
      </c>
      <c r="Z552" s="15">
        <f>100-Y552/X552*100</f>
        <v>32.850909090909099</v>
      </c>
      <c r="AA552" s="12" t="s">
        <v>1117</v>
      </c>
      <c r="AB552" s="12" t="s">
        <v>1118</v>
      </c>
    </row>
    <row r="553" spans="1:28" customFormat="1" ht="31.5">
      <c r="A553" s="23">
        <v>554</v>
      </c>
      <c r="B553" s="23">
        <v>552</v>
      </c>
      <c r="C553" s="26" t="s">
        <v>12</v>
      </c>
      <c r="D553" s="3" t="s">
        <v>569</v>
      </c>
      <c r="E553" s="12" t="s">
        <v>1829</v>
      </c>
      <c r="F553" s="12" t="s">
        <v>12</v>
      </c>
      <c r="G553" s="12" t="s">
        <v>1067</v>
      </c>
      <c r="H553" s="12">
        <v>278.91000000000003</v>
      </c>
      <c r="I553" s="12">
        <v>194.4</v>
      </c>
      <c r="J553" s="15">
        <f t="shared" si="13"/>
        <v>30.300096805421106</v>
      </c>
      <c r="K553" s="12" t="s">
        <v>1117</v>
      </c>
      <c r="L553" s="12" t="s">
        <v>1118</v>
      </c>
      <c r="M553" s="12" t="s">
        <v>1820</v>
      </c>
      <c r="N553" s="12" t="s">
        <v>12</v>
      </c>
      <c r="O553" s="12" t="s">
        <v>1067</v>
      </c>
      <c r="P553" s="12">
        <v>278.92</v>
      </c>
      <c r="Q553" s="12">
        <v>110</v>
      </c>
      <c r="R553" s="15">
        <f>100-Q553/P553*100</f>
        <v>60.562168363688521</v>
      </c>
      <c r="S553" s="12" t="s">
        <v>1078</v>
      </c>
      <c r="T553" s="12" t="s">
        <v>1079</v>
      </c>
      <c r="U553" s="12"/>
      <c r="V553" s="12"/>
      <c r="W553" s="12"/>
      <c r="X553" s="12"/>
      <c r="Y553" s="12"/>
      <c r="Z553" s="12"/>
      <c r="AA553" s="12"/>
      <c r="AB553" s="12"/>
    </row>
    <row r="554" spans="1:28" customFormat="1" ht="31.5">
      <c r="A554" s="23">
        <v>555</v>
      </c>
      <c r="B554" s="23">
        <v>553</v>
      </c>
      <c r="C554" s="26" t="s">
        <v>12</v>
      </c>
      <c r="D554" s="3" t="s">
        <v>570</v>
      </c>
      <c r="E554" s="12" t="s">
        <v>1830</v>
      </c>
      <c r="F554" s="12" t="s">
        <v>12</v>
      </c>
      <c r="G554" s="12" t="s">
        <v>1067</v>
      </c>
      <c r="H554" s="12">
        <v>427.69</v>
      </c>
      <c r="I554" s="12">
        <v>298.10000000000002</v>
      </c>
      <c r="J554" s="15">
        <f t="shared" si="13"/>
        <v>30.299983633005212</v>
      </c>
      <c r="K554" s="12" t="s">
        <v>1117</v>
      </c>
      <c r="L554" s="12" t="s">
        <v>1118</v>
      </c>
      <c r="M554" s="12" t="s">
        <v>1821</v>
      </c>
      <c r="N554" s="12" t="s">
        <v>12</v>
      </c>
      <c r="O554" s="12" t="s">
        <v>1067</v>
      </c>
      <c r="P554" s="12">
        <v>350</v>
      </c>
      <c r="Q554" s="12">
        <v>120</v>
      </c>
      <c r="R554" s="15">
        <f>100-Q554/P554*100</f>
        <v>65.714285714285722</v>
      </c>
      <c r="S554" s="12" t="s">
        <v>1078</v>
      </c>
      <c r="T554" s="12" t="s">
        <v>1079</v>
      </c>
      <c r="U554" s="12"/>
      <c r="V554" s="12"/>
      <c r="W554" s="12"/>
      <c r="X554" s="12"/>
      <c r="Y554" s="12"/>
      <c r="Z554" s="12"/>
      <c r="AA554" s="12"/>
      <c r="AB554" s="12"/>
    </row>
    <row r="555" spans="1:28" customFormat="1" ht="31.5">
      <c r="A555" s="23">
        <v>556</v>
      </c>
      <c r="B555" s="23">
        <v>554</v>
      </c>
      <c r="C555" s="26" t="s">
        <v>12</v>
      </c>
      <c r="D555" s="3" t="s">
        <v>571</v>
      </c>
      <c r="E555" s="12" t="s">
        <v>1822</v>
      </c>
      <c r="F555" s="12" t="s">
        <v>12</v>
      </c>
      <c r="G555" s="12" t="s">
        <v>1067</v>
      </c>
      <c r="H555" s="12">
        <v>199.23</v>
      </c>
      <c r="I555" s="12">
        <v>80</v>
      </c>
      <c r="J555" s="15">
        <f t="shared" si="13"/>
        <v>59.845404808512768</v>
      </c>
      <c r="K555" s="12" t="s">
        <v>1078</v>
      </c>
      <c r="L555" s="12" t="s">
        <v>1079</v>
      </c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customFormat="1" ht="47.25">
      <c r="A556" s="23">
        <v>557</v>
      </c>
      <c r="B556" s="23">
        <v>555</v>
      </c>
      <c r="C556" s="26" t="s">
        <v>12</v>
      </c>
      <c r="D556" s="3" t="s">
        <v>572</v>
      </c>
      <c r="E556" s="12" t="s">
        <v>1832</v>
      </c>
      <c r="F556" s="12" t="s">
        <v>12</v>
      </c>
      <c r="G556" s="12" t="s">
        <v>1067</v>
      </c>
      <c r="H556" s="12">
        <v>335</v>
      </c>
      <c r="I556" s="12">
        <v>113.9</v>
      </c>
      <c r="J556" s="15">
        <f t="shared" si="13"/>
        <v>66</v>
      </c>
      <c r="K556" s="12" t="s">
        <v>1277</v>
      </c>
      <c r="L556" s="12" t="s">
        <v>1278</v>
      </c>
      <c r="M556" s="12" t="s">
        <v>1831</v>
      </c>
      <c r="N556" s="12" t="s">
        <v>12</v>
      </c>
      <c r="O556" s="12" t="s">
        <v>1067</v>
      </c>
      <c r="P556" s="12">
        <v>210</v>
      </c>
      <c r="Q556" s="12">
        <v>140.02000000000001</v>
      </c>
      <c r="R556" s="15">
        <f t="shared" ref="R556:R562" si="14">100-Q556/P556*100</f>
        <v>33.323809523809516</v>
      </c>
      <c r="S556" s="12" t="s">
        <v>1117</v>
      </c>
      <c r="T556" s="12" t="s">
        <v>1118</v>
      </c>
      <c r="U556" s="12"/>
      <c r="V556" s="12"/>
      <c r="W556" s="12"/>
      <c r="X556" s="12"/>
      <c r="Y556" s="12"/>
      <c r="Z556" s="12"/>
      <c r="AA556" s="12"/>
      <c r="AB556" s="12"/>
    </row>
    <row r="557" spans="1:28" customFormat="1" ht="47.25">
      <c r="A557" s="23">
        <v>558</v>
      </c>
      <c r="B557" s="23">
        <v>556</v>
      </c>
      <c r="C557" s="26" t="s">
        <v>12</v>
      </c>
      <c r="D557" s="3" t="s">
        <v>573</v>
      </c>
      <c r="E557" s="12" t="s">
        <v>1833</v>
      </c>
      <c r="F557" s="12" t="s">
        <v>12</v>
      </c>
      <c r="G557" s="12" t="s">
        <v>1067</v>
      </c>
      <c r="H557" s="12">
        <f>14*25.21</f>
        <v>352.94</v>
      </c>
      <c r="I557" s="12">
        <v>189</v>
      </c>
      <c r="J557" s="15">
        <f t="shared" si="13"/>
        <v>46.449821499404997</v>
      </c>
      <c r="K557" s="12" t="s">
        <v>1074</v>
      </c>
      <c r="L557" s="12" t="s">
        <v>1074</v>
      </c>
      <c r="M557" s="12" t="s">
        <v>1823</v>
      </c>
      <c r="N557" s="12" t="s">
        <v>12</v>
      </c>
      <c r="O557" s="12" t="s">
        <v>1067</v>
      </c>
      <c r="P557" s="12">
        <v>380</v>
      </c>
      <c r="Q557" s="12">
        <v>135</v>
      </c>
      <c r="R557" s="15">
        <f t="shared" si="14"/>
        <v>64.473684210526315</v>
      </c>
      <c r="S557" s="12" t="s">
        <v>1078</v>
      </c>
      <c r="T557" s="12" t="s">
        <v>1079</v>
      </c>
      <c r="U557" s="12" t="s">
        <v>1835</v>
      </c>
      <c r="V557" s="12" t="s">
        <v>12</v>
      </c>
      <c r="W557" s="12" t="s">
        <v>1113</v>
      </c>
      <c r="X557" s="12">
        <v>1654.97</v>
      </c>
      <c r="Y557" s="12">
        <v>1266.04</v>
      </c>
      <c r="Z557" s="15">
        <f t="shared" ref="Z557:Z562" si="15">100-Y557/X557*100</f>
        <v>23.500728109875098</v>
      </c>
      <c r="AA557" s="12" t="s">
        <v>1269</v>
      </c>
      <c r="AB557" s="12" t="s">
        <v>1178</v>
      </c>
    </row>
    <row r="558" spans="1:28" customFormat="1" ht="47.25">
      <c r="A558" s="23">
        <v>559</v>
      </c>
      <c r="B558" s="23">
        <v>557</v>
      </c>
      <c r="C558" s="26" t="s">
        <v>12</v>
      </c>
      <c r="D558" s="3" t="s">
        <v>574</v>
      </c>
      <c r="E558" s="12" t="s">
        <v>1834</v>
      </c>
      <c r="F558" s="12" t="s">
        <v>12</v>
      </c>
      <c r="G558" s="12" t="s">
        <v>1067</v>
      </c>
      <c r="H558" s="12">
        <v>352.94</v>
      </c>
      <c r="I558" s="12">
        <v>169.4</v>
      </c>
      <c r="J558" s="15">
        <f t="shared" si="13"/>
        <v>52.003173343911143</v>
      </c>
      <c r="K558" s="12" t="s">
        <v>1074</v>
      </c>
      <c r="L558" s="12" t="s">
        <v>1074</v>
      </c>
      <c r="M558" s="12" t="s">
        <v>1824</v>
      </c>
      <c r="N558" s="12" t="s">
        <v>12</v>
      </c>
      <c r="O558" s="12" t="s">
        <v>1067</v>
      </c>
      <c r="P558" s="12">
        <v>399</v>
      </c>
      <c r="Q558" s="12">
        <v>169</v>
      </c>
      <c r="R558" s="15">
        <f t="shared" si="14"/>
        <v>57.644110275689222</v>
      </c>
      <c r="S558" s="12" t="s">
        <v>1078</v>
      </c>
      <c r="T558" s="12" t="s">
        <v>1079</v>
      </c>
      <c r="U558" s="12" t="s">
        <v>1836</v>
      </c>
      <c r="V558" s="12" t="s">
        <v>12</v>
      </c>
      <c r="W558" s="12" t="s">
        <v>1113</v>
      </c>
      <c r="X558" s="12">
        <v>1654.97</v>
      </c>
      <c r="Y558" s="12">
        <v>1266.04</v>
      </c>
      <c r="Z558" s="15">
        <f t="shared" si="15"/>
        <v>23.500728109875098</v>
      </c>
      <c r="AA558" s="12" t="s">
        <v>1269</v>
      </c>
      <c r="AB558" s="12" t="s">
        <v>1178</v>
      </c>
    </row>
    <row r="559" spans="1:28" customFormat="1" ht="63">
      <c r="A559" s="23">
        <v>560</v>
      </c>
      <c r="B559" s="23">
        <v>558</v>
      </c>
      <c r="C559" s="26" t="s">
        <v>12</v>
      </c>
      <c r="D559" s="3" t="s">
        <v>575</v>
      </c>
      <c r="E559" s="12" t="s">
        <v>1839</v>
      </c>
      <c r="F559" s="12" t="s">
        <v>12</v>
      </c>
      <c r="G559" s="12" t="s">
        <v>1067</v>
      </c>
      <c r="H559" s="12">
        <v>439.18</v>
      </c>
      <c r="I559" s="12">
        <v>174</v>
      </c>
      <c r="J559" s="15">
        <f t="shared" si="13"/>
        <v>60.380709504075782</v>
      </c>
      <c r="K559" s="12" t="s">
        <v>1072</v>
      </c>
      <c r="L559" s="12" t="s">
        <v>1072</v>
      </c>
      <c r="M559" s="12" t="s">
        <v>1825</v>
      </c>
      <c r="N559" s="12" t="s">
        <v>12</v>
      </c>
      <c r="O559" s="12" t="s">
        <v>1067</v>
      </c>
      <c r="P559" s="12">
        <v>400</v>
      </c>
      <c r="Q559" s="12">
        <v>155</v>
      </c>
      <c r="R559" s="15">
        <f t="shared" si="14"/>
        <v>61.25</v>
      </c>
      <c r="S559" s="12" t="s">
        <v>1078</v>
      </c>
      <c r="T559" s="12" t="s">
        <v>1079</v>
      </c>
      <c r="U559" s="12" t="s">
        <v>1837</v>
      </c>
      <c r="V559" s="12" t="s">
        <v>12</v>
      </c>
      <c r="W559" s="12" t="s">
        <v>1113</v>
      </c>
      <c r="X559" s="12">
        <v>1654.97</v>
      </c>
      <c r="Y559" s="12">
        <v>1266.04</v>
      </c>
      <c r="Z559" s="15">
        <f t="shared" si="15"/>
        <v>23.500728109875098</v>
      </c>
      <c r="AA559" s="12" t="s">
        <v>1269</v>
      </c>
      <c r="AB559" s="12" t="s">
        <v>1178</v>
      </c>
    </row>
    <row r="560" spans="1:28" customFormat="1" ht="47.25">
      <c r="A560" s="23">
        <v>561</v>
      </c>
      <c r="B560" s="23">
        <v>559</v>
      </c>
      <c r="C560" s="26" t="s">
        <v>12</v>
      </c>
      <c r="D560" s="3" t="s">
        <v>576</v>
      </c>
      <c r="E560" s="12" t="s">
        <v>1840</v>
      </c>
      <c r="F560" s="12" t="s">
        <v>12</v>
      </c>
      <c r="G560" s="12" t="s">
        <v>1121</v>
      </c>
      <c r="H560" s="12">
        <v>293.25</v>
      </c>
      <c r="I560" s="12">
        <v>125</v>
      </c>
      <c r="J560" s="15">
        <f t="shared" si="13"/>
        <v>57.374254049445867</v>
      </c>
      <c r="K560" s="12" t="s">
        <v>1072</v>
      </c>
      <c r="L560" s="12" t="s">
        <v>1072</v>
      </c>
      <c r="M560" s="12" t="s">
        <v>1826</v>
      </c>
      <c r="N560" s="12" t="s">
        <v>12</v>
      </c>
      <c r="O560" s="12" t="s">
        <v>1067</v>
      </c>
      <c r="P560" s="12">
        <v>400</v>
      </c>
      <c r="Q560" s="12">
        <v>150</v>
      </c>
      <c r="R560" s="15">
        <f t="shared" si="14"/>
        <v>62.5</v>
      </c>
      <c r="S560" s="12" t="s">
        <v>1078</v>
      </c>
      <c r="T560" s="12" t="s">
        <v>1079</v>
      </c>
      <c r="U560" s="12" t="s">
        <v>1838</v>
      </c>
      <c r="V560" s="12" t="s">
        <v>12</v>
      </c>
      <c r="W560" s="12" t="s">
        <v>1248</v>
      </c>
      <c r="X560" s="12">
        <v>1471.08</v>
      </c>
      <c r="Y560" s="12">
        <v>1125.3699999999999</v>
      </c>
      <c r="Z560" s="15">
        <f t="shared" si="15"/>
        <v>23.500421459064086</v>
      </c>
      <c r="AA560" s="12" t="s">
        <v>1269</v>
      </c>
      <c r="AB560" s="12" t="s">
        <v>1178</v>
      </c>
    </row>
    <row r="561" spans="1:28" customFormat="1" ht="47.25">
      <c r="A561" s="23">
        <v>562</v>
      </c>
      <c r="B561" s="23">
        <v>560</v>
      </c>
      <c r="C561" s="26" t="s">
        <v>12</v>
      </c>
      <c r="D561" s="3" t="s">
        <v>577</v>
      </c>
      <c r="E561" s="12" t="s">
        <v>1841</v>
      </c>
      <c r="F561" s="12" t="s">
        <v>40</v>
      </c>
      <c r="G561" s="12" t="s">
        <v>1067</v>
      </c>
      <c r="H561" s="12">
        <v>384</v>
      </c>
      <c r="I561" s="12">
        <v>124.03</v>
      </c>
      <c r="J561" s="15">
        <f t="shared" si="13"/>
        <v>67.700520833333343</v>
      </c>
      <c r="K561" s="12" t="s">
        <v>1245</v>
      </c>
      <c r="L561" s="12" t="s">
        <v>1245</v>
      </c>
      <c r="M561" s="12" t="s">
        <v>1843</v>
      </c>
      <c r="N561" s="12" t="s">
        <v>12</v>
      </c>
      <c r="O561" s="12" t="s">
        <v>1248</v>
      </c>
      <c r="P561" s="12">
        <v>740.6</v>
      </c>
      <c r="Q561" s="12">
        <v>194.6</v>
      </c>
      <c r="R561" s="15">
        <f t="shared" si="14"/>
        <v>73.724007561436679</v>
      </c>
      <c r="S561" s="12" t="s">
        <v>1072</v>
      </c>
      <c r="T561" s="12" t="s">
        <v>1072</v>
      </c>
      <c r="U561" s="12" t="s">
        <v>1845</v>
      </c>
      <c r="V561" s="12" t="s">
        <v>12</v>
      </c>
      <c r="W561" s="12" t="s">
        <v>1067</v>
      </c>
      <c r="X561" s="12">
        <v>378</v>
      </c>
      <c r="Y561" s="12">
        <v>203.7</v>
      </c>
      <c r="Z561" s="15">
        <f t="shared" si="15"/>
        <v>46.111111111111114</v>
      </c>
      <c r="AA561" s="12" t="s">
        <v>1092</v>
      </c>
      <c r="AB561" s="12" t="s">
        <v>1092</v>
      </c>
    </row>
    <row r="562" spans="1:28" customFormat="1" ht="47.25">
      <c r="A562" s="23">
        <v>563</v>
      </c>
      <c r="B562" s="23">
        <v>561</v>
      </c>
      <c r="C562" s="26" t="s">
        <v>12</v>
      </c>
      <c r="D562" s="3" t="s">
        <v>578</v>
      </c>
      <c r="E562" s="12" t="s">
        <v>1842</v>
      </c>
      <c r="F562" s="12" t="s">
        <v>40</v>
      </c>
      <c r="G562" s="12" t="s">
        <v>1067</v>
      </c>
      <c r="H562" s="12">
        <v>374</v>
      </c>
      <c r="I562" s="12">
        <v>109.68</v>
      </c>
      <c r="J562" s="15">
        <f t="shared" si="13"/>
        <v>70.673796791443849</v>
      </c>
      <c r="K562" s="12" t="s">
        <v>1245</v>
      </c>
      <c r="L562" s="12" t="s">
        <v>1245</v>
      </c>
      <c r="M562" s="12" t="s">
        <v>1844</v>
      </c>
      <c r="N562" s="12" t="s">
        <v>12</v>
      </c>
      <c r="O562" s="12" t="s">
        <v>1248</v>
      </c>
      <c r="P562" s="12">
        <v>772.8</v>
      </c>
      <c r="Q562" s="12">
        <v>250</v>
      </c>
      <c r="R562" s="15">
        <f t="shared" si="14"/>
        <v>67.650103519668733</v>
      </c>
      <c r="S562" s="12" t="s">
        <v>1072</v>
      </c>
      <c r="T562" s="12" t="s">
        <v>1072</v>
      </c>
      <c r="U562" s="12" t="s">
        <v>1846</v>
      </c>
      <c r="V562" s="12" t="s">
        <v>12</v>
      </c>
      <c r="W562" s="12" t="s">
        <v>1067</v>
      </c>
      <c r="X562" s="12">
        <v>378</v>
      </c>
      <c r="Y562" s="12">
        <v>198.37</v>
      </c>
      <c r="Z562" s="15">
        <f t="shared" si="15"/>
        <v>47.521164021164019</v>
      </c>
      <c r="AA562" s="12" t="s">
        <v>1092</v>
      </c>
      <c r="AB562" s="12" t="s">
        <v>1092</v>
      </c>
    </row>
    <row r="563" spans="1:28" customFormat="1" ht="57">
      <c r="A563" s="23">
        <v>564</v>
      </c>
      <c r="B563" s="23">
        <v>562</v>
      </c>
      <c r="C563" s="26"/>
      <c r="D563" s="4" t="s">
        <v>579</v>
      </c>
      <c r="E563" s="16"/>
      <c r="F563" s="16"/>
      <c r="G563" s="16"/>
      <c r="H563" s="12"/>
      <c r="I563" s="12"/>
      <c r="J563" s="15" t="e">
        <f t="shared" si="13"/>
        <v>#DIV/0!</v>
      </c>
      <c r="K563" s="16"/>
      <c r="L563" s="16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customFormat="1" ht="47.25">
      <c r="A564" s="23">
        <v>565</v>
      </c>
      <c r="B564" s="23">
        <v>563</v>
      </c>
      <c r="C564" s="26" t="s">
        <v>12</v>
      </c>
      <c r="D564" s="3" t="s">
        <v>580</v>
      </c>
      <c r="E564" s="12" t="s">
        <v>1847</v>
      </c>
      <c r="F564" s="12" t="s">
        <v>12</v>
      </c>
      <c r="G564" s="12" t="s">
        <v>1121</v>
      </c>
      <c r="H564" s="12">
        <v>201.5</v>
      </c>
      <c r="I564" s="12">
        <v>111.96</v>
      </c>
      <c r="J564" s="15">
        <f t="shared" si="13"/>
        <v>44.436724565756826</v>
      </c>
      <c r="K564" s="12" t="s">
        <v>1293</v>
      </c>
      <c r="L564" s="12" t="s">
        <v>1293</v>
      </c>
      <c r="M564" s="12" t="s">
        <v>1848</v>
      </c>
      <c r="N564" s="12" t="s">
        <v>12</v>
      </c>
      <c r="O564" s="12" t="s">
        <v>1121</v>
      </c>
      <c r="P564" s="12">
        <v>172.5</v>
      </c>
      <c r="Q564" s="12">
        <v>49</v>
      </c>
      <c r="R564" s="15">
        <f>100-Q564/P564*100</f>
        <v>71.594202898550719</v>
      </c>
      <c r="S564" s="12" t="s">
        <v>1083</v>
      </c>
      <c r="T564" s="12" t="s">
        <v>1069</v>
      </c>
      <c r="U564" s="16"/>
      <c r="V564" s="16"/>
      <c r="W564" s="16"/>
      <c r="X564" s="16"/>
      <c r="Y564" s="16"/>
      <c r="Z564" s="16"/>
      <c r="AA564" s="16"/>
      <c r="AB564" s="16"/>
    </row>
    <row r="565" spans="1:28" customFormat="1" ht="30">
      <c r="A565" s="23">
        <v>566</v>
      </c>
      <c r="B565" s="23">
        <v>564</v>
      </c>
      <c r="C565" s="26" t="s">
        <v>11</v>
      </c>
      <c r="D565" s="3" t="s">
        <v>581</v>
      </c>
      <c r="E565" s="16"/>
      <c r="F565" s="16"/>
      <c r="G565" s="16"/>
      <c r="H565" s="12"/>
      <c r="I565" s="12"/>
      <c r="J565" s="15" t="e">
        <f t="shared" si="13"/>
        <v>#DIV/0!</v>
      </c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</row>
    <row r="566" spans="1:28" customFormat="1" ht="60">
      <c r="A566" s="23">
        <v>567</v>
      </c>
      <c r="B566" s="23">
        <v>565</v>
      </c>
      <c r="C566" s="26" t="s">
        <v>12</v>
      </c>
      <c r="D566" s="3" t="s">
        <v>582</v>
      </c>
      <c r="E566" s="12" t="s">
        <v>1849</v>
      </c>
      <c r="F566" s="12" t="s">
        <v>12</v>
      </c>
      <c r="G566" s="12" t="s">
        <v>1102</v>
      </c>
      <c r="H566" s="12">
        <v>312.13</v>
      </c>
      <c r="I566" s="12">
        <v>190</v>
      </c>
      <c r="J566" s="15">
        <f t="shared" si="13"/>
        <v>39.127927466119885</v>
      </c>
      <c r="K566" s="12" t="s">
        <v>1850</v>
      </c>
      <c r="L566" s="12" t="s">
        <v>1178</v>
      </c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</row>
    <row r="567" spans="1:28" customFormat="1" ht="45">
      <c r="A567" s="23">
        <v>568</v>
      </c>
      <c r="B567" s="23">
        <v>566</v>
      </c>
      <c r="C567" s="26" t="s">
        <v>25</v>
      </c>
      <c r="D567" s="3" t="s">
        <v>583</v>
      </c>
      <c r="E567" s="12" t="s">
        <v>1851</v>
      </c>
      <c r="F567" s="12" t="s">
        <v>5</v>
      </c>
      <c r="G567" s="12" t="s">
        <v>1852</v>
      </c>
      <c r="H567" s="12">
        <v>72.61</v>
      </c>
      <c r="I567" s="12">
        <v>44</v>
      </c>
      <c r="J567" s="15">
        <f t="shared" si="13"/>
        <v>39.402286186475685</v>
      </c>
      <c r="K567" s="12" t="s">
        <v>1487</v>
      </c>
      <c r="L567" s="12" t="s">
        <v>1487</v>
      </c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</row>
    <row r="568" spans="1:28" customFormat="1" ht="25.5">
      <c r="A568" s="23">
        <v>569</v>
      </c>
      <c r="B568" s="23">
        <v>567</v>
      </c>
      <c r="C568" s="25" t="s">
        <v>61</v>
      </c>
      <c r="D568" s="2" t="s">
        <v>584</v>
      </c>
      <c r="E568" s="12"/>
      <c r="F568" s="12"/>
      <c r="G568" s="12"/>
      <c r="H568" s="12"/>
      <c r="I568" s="12"/>
      <c r="J568" s="15"/>
      <c r="K568" s="12"/>
      <c r="L568" s="12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</row>
    <row r="569" spans="1:28" customFormat="1" ht="30">
      <c r="A569" s="23">
        <v>570</v>
      </c>
      <c r="B569" s="23">
        <v>568</v>
      </c>
      <c r="C569" s="26" t="s">
        <v>12</v>
      </c>
      <c r="D569" s="3" t="s">
        <v>585</v>
      </c>
      <c r="E569" s="16"/>
      <c r="F569" s="16"/>
      <c r="G569" s="16"/>
      <c r="H569" s="12"/>
      <c r="I569" s="12"/>
      <c r="J569" s="15" t="e">
        <f t="shared" si="13"/>
        <v>#DIV/0!</v>
      </c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</row>
    <row r="570" spans="1:28" customFormat="1" ht="47.25">
      <c r="A570" s="23">
        <v>571</v>
      </c>
      <c r="B570" s="23">
        <v>569</v>
      </c>
      <c r="C570" s="26" t="s">
        <v>12</v>
      </c>
      <c r="D570" s="3" t="s">
        <v>586</v>
      </c>
      <c r="E570" s="12" t="s">
        <v>1853</v>
      </c>
      <c r="F570" s="12" t="s">
        <v>12</v>
      </c>
      <c r="G570" s="12" t="s">
        <v>1113</v>
      </c>
      <c r="H570" s="12">
        <v>84.21</v>
      </c>
      <c r="I570" s="12">
        <v>57.89</v>
      </c>
      <c r="J570" s="15">
        <f t="shared" si="13"/>
        <v>31.2551953449709</v>
      </c>
      <c r="K570" s="12" t="s">
        <v>1487</v>
      </c>
      <c r="L570" s="12" t="s">
        <v>1487</v>
      </c>
      <c r="M570" s="12"/>
      <c r="N570" s="12"/>
      <c r="O570" s="12"/>
      <c r="P570" s="12"/>
      <c r="Q570" s="12"/>
      <c r="R570" s="15"/>
      <c r="S570" s="12"/>
      <c r="T570" s="12"/>
      <c r="U570" s="12" t="s">
        <v>1854</v>
      </c>
      <c r="V570" s="12" t="s">
        <v>12</v>
      </c>
      <c r="W570" s="12" t="s">
        <v>1855</v>
      </c>
      <c r="X570" s="12">
        <v>145.41</v>
      </c>
      <c r="Y570" s="12">
        <v>100</v>
      </c>
      <c r="Z570" s="15">
        <f>100-Y570/X570*100</f>
        <v>31.228938862526647</v>
      </c>
      <c r="AA570" s="12" t="s">
        <v>1850</v>
      </c>
      <c r="AB570" s="12" t="s">
        <v>1178</v>
      </c>
    </row>
    <row r="571" spans="1:28" customFormat="1" ht="47.25">
      <c r="A571" s="23">
        <v>572</v>
      </c>
      <c r="B571" s="23">
        <v>570</v>
      </c>
      <c r="C571" s="26" t="s">
        <v>11</v>
      </c>
      <c r="D571" s="3" t="s">
        <v>587</v>
      </c>
      <c r="E571" s="12" t="s">
        <v>1856</v>
      </c>
      <c r="F571" s="12" t="s">
        <v>85</v>
      </c>
      <c r="G571" s="12" t="s">
        <v>1085</v>
      </c>
      <c r="H571" s="12">
        <v>136.43</v>
      </c>
      <c r="I571" s="12">
        <v>42</v>
      </c>
      <c r="J571" s="15">
        <f t="shared" si="13"/>
        <v>69.214982042072862</v>
      </c>
      <c r="K571" s="12" t="s">
        <v>1078</v>
      </c>
      <c r="L571" s="12" t="s">
        <v>1079</v>
      </c>
      <c r="M571" s="12" t="s">
        <v>1857</v>
      </c>
      <c r="N571" s="12" t="s">
        <v>85</v>
      </c>
      <c r="O571" s="12" t="s">
        <v>1085</v>
      </c>
      <c r="P571" s="12">
        <v>140</v>
      </c>
      <c r="Q571" s="12">
        <v>42.89</v>
      </c>
      <c r="R571" s="15">
        <f>100-Q571/P571*100</f>
        <v>69.364285714285714</v>
      </c>
      <c r="S571" s="12" t="s">
        <v>1180</v>
      </c>
      <c r="T571" s="12" t="s">
        <v>1118</v>
      </c>
      <c r="U571" s="12" t="s">
        <v>1858</v>
      </c>
      <c r="V571" s="12" t="s">
        <v>85</v>
      </c>
      <c r="W571" s="12" t="s">
        <v>1383</v>
      </c>
      <c r="X571" s="12">
        <v>628.83000000000004</v>
      </c>
      <c r="Y571" s="12">
        <f>5*90</f>
        <v>450</v>
      </c>
      <c r="Z571" s="15">
        <f>100-Y571/X571*100</f>
        <v>28.438528696150001</v>
      </c>
      <c r="AA571" s="12" t="s">
        <v>1368</v>
      </c>
      <c r="AB571" s="12" t="s">
        <v>1369</v>
      </c>
    </row>
    <row r="572" spans="1:28" customFormat="1" ht="60">
      <c r="A572" s="23">
        <v>573</v>
      </c>
      <c r="B572" s="23">
        <v>571</v>
      </c>
      <c r="C572" s="26" t="s">
        <v>12</v>
      </c>
      <c r="D572" s="3" t="s">
        <v>588</v>
      </c>
      <c r="E572" s="12" t="s">
        <v>1859</v>
      </c>
      <c r="F572" s="12" t="s">
        <v>7</v>
      </c>
      <c r="G572" s="12" t="s">
        <v>1113</v>
      </c>
      <c r="H572" s="12">
        <v>122.94</v>
      </c>
      <c r="I572" s="12">
        <v>88.82</v>
      </c>
      <c r="J572" s="15">
        <f t="shared" si="13"/>
        <v>27.753375630388817</v>
      </c>
      <c r="K572" s="12" t="s">
        <v>1110</v>
      </c>
      <c r="L572" s="12" t="s">
        <v>1111</v>
      </c>
      <c r="M572" s="12"/>
      <c r="N572" s="12"/>
      <c r="O572" s="12"/>
      <c r="P572" s="12"/>
      <c r="Q572" s="12"/>
      <c r="R572" s="15"/>
      <c r="S572" s="12"/>
      <c r="T572" s="12"/>
      <c r="U572" s="16"/>
      <c r="V572" s="16"/>
      <c r="W572" s="16"/>
      <c r="X572" s="16"/>
      <c r="Y572" s="16"/>
      <c r="Z572" s="16"/>
      <c r="AA572" s="16"/>
      <c r="AB572" s="16"/>
    </row>
    <row r="573" spans="1:28" customFormat="1" ht="15.75">
      <c r="A573" s="23">
        <v>574</v>
      </c>
      <c r="B573" s="23">
        <v>572</v>
      </c>
      <c r="C573" s="26" t="s">
        <v>12</v>
      </c>
      <c r="D573" s="3" t="s">
        <v>589</v>
      </c>
      <c r="E573" s="16"/>
      <c r="F573" s="16"/>
      <c r="G573" s="16"/>
      <c r="H573" s="12"/>
      <c r="I573" s="12"/>
      <c r="J573" s="15" t="e">
        <f t="shared" si="13"/>
        <v>#DIV/0!</v>
      </c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</row>
    <row r="574" spans="1:28" customFormat="1" ht="47.25">
      <c r="A574" s="23">
        <v>575</v>
      </c>
      <c r="B574" s="23">
        <v>573</v>
      </c>
      <c r="C574" s="26" t="s">
        <v>25</v>
      </c>
      <c r="D574" s="3" t="s">
        <v>590</v>
      </c>
      <c r="E574" s="12" t="s">
        <v>1860</v>
      </c>
      <c r="F574" s="12" t="s">
        <v>1116</v>
      </c>
      <c r="G574" s="12" t="s">
        <v>1064</v>
      </c>
      <c r="H574" s="12">
        <v>73.709999999999994</v>
      </c>
      <c r="I574" s="12">
        <v>62.65</v>
      </c>
      <c r="J574" s="15">
        <f t="shared" si="13"/>
        <v>15.004748338081669</v>
      </c>
      <c r="K574" s="12" t="s">
        <v>1110</v>
      </c>
      <c r="L574" s="12" t="s">
        <v>1111</v>
      </c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</row>
    <row r="575" spans="1:28" customFormat="1" ht="31.5">
      <c r="A575" s="23">
        <v>576</v>
      </c>
      <c r="B575" s="23">
        <v>574</v>
      </c>
      <c r="C575" s="26" t="s">
        <v>7</v>
      </c>
      <c r="D575" s="3" t="s">
        <v>591</v>
      </c>
      <c r="E575" s="12" t="s">
        <v>1861</v>
      </c>
      <c r="F575" s="12" t="s">
        <v>7</v>
      </c>
      <c r="G575" s="12" t="s">
        <v>1121</v>
      </c>
      <c r="H575" s="12">
        <v>201.5</v>
      </c>
      <c r="I575" s="12">
        <v>128.46</v>
      </c>
      <c r="J575" s="15">
        <f t="shared" si="13"/>
        <v>36.24813895781638</v>
      </c>
      <c r="K575" s="12" t="s">
        <v>1293</v>
      </c>
      <c r="L575" s="12" t="s">
        <v>1293</v>
      </c>
      <c r="M575" s="12"/>
      <c r="N575" s="12"/>
      <c r="O575" s="12"/>
      <c r="P575" s="12"/>
      <c r="Q575" s="12"/>
      <c r="R575" s="15"/>
      <c r="S575" s="12"/>
      <c r="T575" s="12"/>
      <c r="U575" s="12" t="s">
        <v>1863</v>
      </c>
      <c r="V575" s="12" t="s">
        <v>7</v>
      </c>
      <c r="W575" s="12" t="s">
        <v>1121</v>
      </c>
      <c r="X575" s="12">
        <v>201.99</v>
      </c>
      <c r="Y575" s="12">
        <v>49</v>
      </c>
      <c r="Z575" s="15">
        <f>100-Y575/X575*100</f>
        <v>75.741373335313625</v>
      </c>
      <c r="AA575" s="12" t="s">
        <v>1078</v>
      </c>
      <c r="AB575" s="12" t="s">
        <v>1079</v>
      </c>
    </row>
    <row r="576" spans="1:28" customFormat="1" ht="31.5">
      <c r="A576" s="23">
        <v>577</v>
      </c>
      <c r="B576" s="23">
        <v>575</v>
      </c>
      <c r="C576" s="26" t="s">
        <v>7</v>
      </c>
      <c r="D576" s="3" t="s">
        <v>592</v>
      </c>
      <c r="E576" s="12" t="s">
        <v>1862</v>
      </c>
      <c r="F576" s="12" t="s">
        <v>7</v>
      </c>
      <c r="G576" s="12" t="s">
        <v>1121</v>
      </c>
      <c r="H576" s="12">
        <v>67</v>
      </c>
      <c r="I576" s="12">
        <v>42.71</v>
      </c>
      <c r="J576" s="15">
        <f t="shared" si="13"/>
        <v>36.253731343283576</v>
      </c>
      <c r="K576" s="12" t="s">
        <v>1293</v>
      </c>
      <c r="L576" s="12" t="s">
        <v>1293</v>
      </c>
      <c r="M576" s="12"/>
      <c r="N576" s="12"/>
      <c r="O576" s="12"/>
      <c r="P576" s="12"/>
      <c r="Q576" s="12"/>
      <c r="R576" s="15"/>
      <c r="S576" s="12"/>
      <c r="T576" s="12"/>
      <c r="U576" s="12" t="s">
        <v>1864</v>
      </c>
      <c r="V576" s="12" t="s">
        <v>7</v>
      </c>
      <c r="W576" s="12" t="s">
        <v>1121</v>
      </c>
      <c r="X576" s="12">
        <v>76.16</v>
      </c>
      <c r="Y576" s="12">
        <v>43</v>
      </c>
      <c r="Z576" s="15">
        <f>100-Y576/X576*100</f>
        <v>43.539915966386559</v>
      </c>
      <c r="AA576" s="12" t="s">
        <v>1078</v>
      </c>
      <c r="AB576" s="12" t="s">
        <v>1079</v>
      </c>
    </row>
    <row r="577" spans="1:28" customFormat="1" ht="30">
      <c r="A577" s="23">
        <v>578</v>
      </c>
      <c r="B577" s="23">
        <v>576</v>
      </c>
      <c r="C577" s="26" t="s">
        <v>12</v>
      </c>
      <c r="D577" s="3" t="s">
        <v>593</v>
      </c>
      <c r="E577" s="16"/>
      <c r="F577" s="16"/>
      <c r="G577" s="16"/>
      <c r="H577" s="12"/>
      <c r="I577" s="12"/>
      <c r="J577" s="15" t="e">
        <f t="shared" si="13"/>
        <v>#DIV/0!</v>
      </c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</row>
    <row r="578" spans="1:28" customFormat="1" ht="30">
      <c r="A578" s="23">
        <v>579</v>
      </c>
      <c r="B578" s="23">
        <v>577</v>
      </c>
      <c r="C578" s="26" t="s">
        <v>7</v>
      </c>
      <c r="D578" s="3" t="s">
        <v>594</v>
      </c>
      <c r="E578" s="16"/>
      <c r="F578" s="16"/>
      <c r="G578" s="16"/>
      <c r="H578" s="12"/>
      <c r="I578" s="12"/>
      <c r="J578" s="15" t="e">
        <f t="shared" ref="J578:J640" si="16">100-I578/H578*100</f>
        <v>#DIV/0!</v>
      </c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</row>
    <row r="579" spans="1:28" customFormat="1" ht="47.25">
      <c r="A579" s="23">
        <v>580</v>
      </c>
      <c r="B579" s="23">
        <v>578</v>
      </c>
      <c r="C579" s="26" t="s">
        <v>12</v>
      </c>
      <c r="D579" s="3" t="s">
        <v>595</v>
      </c>
      <c r="E579" s="12"/>
      <c r="F579" s="12"/>
      <c r="G579" s="12"/>
      <c r="H579" s="12"/>
      <c r="I579" s="12"/>
      <c r="J579" s="15"/>
      <c r="K579" s="12"/>
      <c r="L579" s="12"/>
      <c r="M579" s="12" t="s">
        <v>1865</v>
      </c>
      <c r="N579" s="12" t="s">
        <v>12</v>
      </c>
      <c r="O579" s="12" t="s">
        <v>1121</v>
      </c>
      <c r="P579" s="12">
        <v>90.11</v>
      </c>
      <c r="Q579" s="12">
        <v>29</v>
      </c>
      <c r="R579" s="15">
        <f>100-Q579/P579*100</f>
        <v>67.817112418155588</v>
      </c>
      <c r="S579" s="12" t="s">
        <v>1106</v>
      </c>
      <c r="T579" s="12" t="s">
        <v>1106</v>
      </c>
      <c r="U579" s="12" t="s">
        <v>1867</v>
      </c>
      <c r="V579" s="12" t="s">
        <v>12</v>
      </c>
      <c r="W579" s="12" t="s">
        <v>1102</v>
      </c>
      <c r="X579" s="12">
        <v>236.9</v>
      </c>
      <c r="Y579" s="12">
        <v>181.23</v>
      </c>
      <c r="Z579" s="15">
        <f>100-Y579/X579*100</f>
        <v>23.499366821443658</v>
      </c>
      <c r="AA579" s="12" t="s">
        <v>1117</v>
      </c>
      <c r="AB579" s="12" t="s">
        <v>1118</v>
      </c>
    </row>
    <row r="580" spans="1:28" customFormat="1" ht="31.5">
      <c r="A580" s="23">
        <v>581</v>
      </c>
      <c r="B580" s="23">
        <v>579</v>
      </c>
      <c r="C580" s="26" t="s">
        <v>25</v>
      </c>
      <c r="D580" s="3" t="s">
        <v>596</v>
      </c>
      <c r="E580" s="12" t="s">
        <v>1870</v>
      </c>
      <c r="F580" s="12" t="s">
        <v>1116</v>
      </c>
      <c r="G580" s="12" t="s">
        <v>1130</v>
      </c>
      <c r="H580" s="12">
        <v>94.26</v>
      </c>
      <c r="I580" s="12">
        <v>32</v>
      </c>
      <c r="J580" s="15">
        <f t="shared" si="16"/>
        <v>66.051347337152563</v>
      </c>
      <c r="K580" s="12" t="s">
        <v>1131</v>
      </c>
      <c r="L580" s="12" t="s">
        <v>1131</v>
      </c>
      <c r="M580" s="12" t="s">
        <v>1866</v>
      </c>
      <c r="N580" s="12" t="s">
        <v>1116</v>
      </c>
      <c r="O580" s="12" t="s">
        <v>1064</v>
      </c>
      <c r="P580" s="12">
        <v>160.47</v>
      </c>
      <c r="Q580" s="12">
        <v>46.8</v>
      </c>
      <c r="R580" s="15">
        <f>100-Q580/P580*100</f>
        <v>70.835670218732474</v>
      </c>
      <c r="S580" s="12" t="s">
        <v>1106</v>
      </c>
      <c r="T580" s="12" t="s">
        <v>1106</v>
      </c>
      <c r="U580" s="12" t="s">
        <v>1868</v>
      </c>
      <c r="V580" s="12" t="s">
        <v>1560</v>
      </c>
      <c r="W580" s="12" t="s">
        <v>1166</v>
      </c>
      <c r="X580" s="12">
        <v>238.34</v>
      </c>
      <c r="Y580" s="12">
        <v>182.33</v>
      </c>
      <c r="Z580" s="15">
        <f>100-Y580/X580*100</f>
        <v>23.50004195686833</v>
      </c>
      <c r="AA580" s="12" t="s">
        <v>1117</v>
      </c>
      <c r="AB580" s="12" t="s">
        <v>1118</v>
      </c>
    </row>
    <row r="581" spans="1:28" customFormat="1" ht="45">
      <c r="A581" s="23">
        <v>582</v>
      </c>
      <c r="B581" s="23">
        <v>580</v>
      </c>
      <c r="C581" s="26" t="s">
        <v>12</v>
      </c>
      <c r="D581" s="3" t="s">
        <v>597</v>
      </c>
      <c r="E581" s="12" t="s">
        <v>1871</v>
      </c>
      <c r="F581" s="12" t="s">
        <v>12</v>
      </c>
      <c r="G581" s="12" t="s">
        <v>1113</v>
      </c>
      <c r="H581" s="12">
        <v>229.8</v>
      </c>
      <c r="I581" s="12">
        <v>91</v>
      </c>
      <c r="J581" s="15">
        <f t="shared" si="16"/>
        <v>60.400348128807664</v>
      </c>
      <c r="K581" s="12" t="s">
        <v>1083</v>
      </c>
      <c r="L581" s="12" t="s">
        <v>1069</v>
      </c>
      <c r="M581" s="12" t="s">
        <v>1872</v>
      </c>
      <c r="N581" s="12" t="s">
        <v>12</v>
      </c>
      <c r="O581" s="12" t="s">
        <v>1121</v>
      </c>
      <c r="P581" s="12">
        <v>105.18</v>
      </c>
      <c r="Q581" s="12">
        <v>38</v>
      </c>
      <c r="R581" s="15">
        <f>100-Q581/P581*100</f>
        <v>63.871458452177222</v>
      </c>
      <c r="S581" s="12" t="s">
        <v>1131</v>
      </c>
      <c r="T581" s="12" t="s">
        <v>1131</v>
      </c>
      <c r="U581" s="12" t="s">
        <v>1869</v>
      </c>
      <c r="V581" s="12" t="s">
        <v>12</v>
      </c>
      <c r="W581" s="12" t="s">
        <v>1102</v>
      </c>
      <c r="X581" s="12">
        <v>258.99</v>
      </c>
      <c r="Y581" s="12">
        <v>191.52</v>
      </c>
      <c r="Z581" s="15">
        <f>100-Y581/X581*100</f>
        <v>26.051198887987951</v>
      </c>
      <c r="AA581" s="12" t="s">
        <v>1117</v>
      </c>
      <c r="AB581" s="12" t="s">
        <v>1118</v>
      </c>
    </row>
    <row r="582" spans="1:28" customFormat="1" ht="31.5">
      <c r="A582" s="23">
        <v>583</v>
      </c>
      <c r="B582" s="23">
        <v>581</v>
      </c>
      <c r="C582" s="26" t="s">
        <v>11</v>
      </c>
      <c r="D582" s="3" t="s">
        <v>598</v>
      </c>
      <c r="E582" s="12" t="s">
        <v>1873</v>
      </c>
      <c r="F582" s="12" t="s">
        <v>85</v>
      </c>
      <c r="G582" s="12" t="s">
        <v>1383</v>
      </c>
      <c r="H582" s="12">
        <v>1475</v>
      </c>
      <c r="I582" s="12">
        <v>160.82</v>
      </c>
      <c r="J582" s="15">
        <f t="shared" si="16"/>
        <v>89.096949152542379</v>
      </c>
      <c r="K582" s="12" t="s">
        <v>1277</v>
      </c>
      <c r="L582" s="12" t="s">
        <v>1278</v>
      </c>
      <c r="M582" s="12" t="s">
        <v>1874</v>
      </c>
      <c r="N582" s="12" t="s">
        <v>85</v>
      </c>
      <c r="O582" s="12" t="s">
        <v>1360</v>
      </c>
      <c r="P582" s="12">
        <v>300</v>
      </c>
      <c r="Q582" s="12">
        <v>60</v>
      </c>
      <c r="R582" s="15">
        <f>100-Q582/P582*100</f>
        <v>80</v>
      </c>
      <c r="S582" s="12" t="s">
        <v>1074</v>
      </c>
      <c r="T582" s="12" t="s">
        <v>1074</v>
      </c>
      <c r="U582" s="12" t="s">
        <v>1875</v>
      </c>
      <c r="V582" s="12" t="s">
        <v>85</v>
      </c>
      <c r="W582" s="12" t="s">
        <v>1383</v>
      </c>
      <c r="X582" s="12">
        <v>1150</v>
      </c>
      <c r="Y582" s="12">
        <v>530</v>
      </c>
      <c r="Z582" s="15">
        <f>100-Y582/X582*100</f>
        <v>53.913043478260867</v>
      </c>
      <c r="AA582" s="12" t="s">
        <v>1068</v>
      </c>
      <c r="AB582" s="12" t="s">
        <v>1072</v>
      </c>
    </row>
    <row r="583" spans="1:28" customFormat="1" ht="31.5">
      <c r="A583" s="23">
        <v>584</v>
      </c>
      <c r="B583" s="23">
        <v>582</v>
      </c>
      <c r="C583" s="26" t="s">
        <v>25</v>
      </c>
      <c r="D583" s="3" t="s">
        <v>599</v>
      </c>
      <c r="E583" s="12" t="s">
        <v>1876</v>
      </c>
      <c r="F583" s="12" t="s">
        <v>1560</v>
      </c>
      <c r="G583" s="12" t="s">
        <v>1105</v>
      </c>
      <c r="H583" s="12">
        <v>104.95</v>
      </c>
      <c r="I583" s="12">
        <v>35.5</v>
      </c>
      <c r="J583" s="15">
        <f t="shared" si="16"/>
        <v>66.174368747022385</v>
      </c>
      <c r="K583" s="12" t="s">
        <v>1068</v>
      </c>
      <c r="L583" s="12" t="s">
        <v>1278</v>
      </c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</row>
    <row r="584" spans="1:28" customFormat="1" ht="47.25">
      <c r="A584" s="23">
        <v>585</v>
      </c>
      <c r="B584" s="23">
        <v>583</v>
      </c>
      <c r="C584" s="26" t="s">
        <v>12</v>
      </c>
      <c r="D584" s="3" t="s">
        <v>600</v>
      </c>
      <c r="E584" s="12" t="s">
        <v>1877</v>
      </c>
      <c r="F584" s="12" t="s">
        <v>12</v>
      </c>
      <c r="G584" s="12" t="s">
        <v>1095</v>
      </c>
      <c r="H584" s="12">
        <v>573</v>
      </c>
      <c r="I584" s="12">
        <v>244.86</v>
      </c>
      <c r="J584" s="15">
        <f t="shared" si="16"/>
        <v>57.267015706806276</v>
      </c>
      <c r="K584" s="12" t="s">
        <v>1137</v>
      </c>
      <c r="L584" s="12" t="s">
        <v>1137</v>
      </c>
      <c r="M584" s="12" t="s">
        <v>1878</v>
      </c>
      <c r="N584" s="12" t="s">
        <v>12</v>
      </c>
      <c r="O584" s="12" t="s">
        <v>1113</v>
      </c>
      <c r="P584" s="12">
        <v>228.45</v>
      </c>
      <c r="Q584" s="12">
        <v>89</v>
      </c>
      <c r="R584" s="15">
        <f>100-Q584/P584*100</f>
        <v>61.041803458087109</v>
      </c>
      <c r="S584" s="12" t="s">
        <v>1200</v>
      </c>
      <c r="T584" s="12" t="s">
        <v>1111</v>
      </c>
      <c r="U584" s="12" t="s">
        <v>1880</v>
      </c>
      <c r="V584" s="12" t="s">
        <v>12</v>
      </c>
      <c r="W584" s="12" t="s">
        <v>1113</v>
      </c>
      <c r="X584" s="12">
        <v>265</v>
      </c>
      <c r="Y584" s="12">
        <v>88</v>
      </c>
      <c r="Z584" s="15">
        <f>100-Y584/X584*100</f>
        <v>66.79245283018868</v>
      </c>
      <c r="AA584" s="12" t="s">
        <v>1078</v>
      </c>
      <c r="AB584" s="12" t="s">
        <v>1079</v>
      </c>
    </row>
    <row r="585" spans="1:28" customFormat="1" ht="47.25">
      <c r="A585" s="23">
        <v>586</v>
      </c>
      <c r="B585" s="23">
        <v>584</v>
      </c>
      <c r="C585" s="26" t="s">
        <v>11</v>
      </c>
      <c r="D585" s="3" t="s">
        <v>601</v>
      </c>
      <c r="E585" s="12" t="s">
        <v>1879</v>
      </c>
      <c r="F585" s="12" t="s">
        <v>85</v>
      </c>
      <c r="G585" s="12" t="s">
        <v>1121</v>
      </c>
      <c r="H585" s="12">
        <v>380</v>
      </c>
      <c r="I585" s="12">
        <v>113.19</v>
      </c>
      <c r="J585" s="15">
        <f t="shared" si="16"/>
        <v>70.213157894736838</v>
      </c>
      <c r="K585" s="12" t="s">
        <v>1137</v>
      </c>
      <c r="L585" s="12" t="s">
        <v>1137</v>
      </c>
      <c r="M585" s="12" t="s">
        <v>1882</v>
      </c>
      <c r="N585" s="12" t="s">
        <v>85</v>
      </c>
      <c r="O585" s="12" t="s">
        <v>1121</v>
      </c>
      <c r="P585" s="12">
        <v>494.95</v>
      </c>
      <c r="Q585" s="12">
        <v>221.84</v>
      </c>
      <c r="R585" s="15">
        <f>100-Q585/P585*100</f>
        <v>55.179311041519341</v>
      </c>
      <c r="S585" s="12" t="s">
        <v>1180</v>
      </c>
      <c r="T585" s="12" t="s">
        <v>1118</v>
      </c>
      <c r="U585" s="12" t="s">
        <v>1881</v>
      </c>
      <c r="V585" s="12" t="s">
        <v>85</v>
      </c>
      <c r="W585" s="12" t="s">
        <v>1121</v>
      </c>
      <c r="X585" s="12">
        <v>400</v>
      </c>
      <c r="Y585" s="12">
        <v>107</v>
      </c>
      <c r="Z585" s="15">
        <f>100-Y585/X585*100</f>
        <v>73.25</v>
      </c>
      <c r="AA585" s="12" t="s">
        <v>1078</v>
      </c>
      <c r="AB585" s="12" t="s">
        <v>1079</v>
      </c>
    </row>
    <row r="586" spans="1:28" customFormat="1" ht="15.75">
      <c r="A586" s="23">
        <v>587</v>
      </c>
      <c r="B586" s="23">
        <v>585</v>
      </c>
      <c r="C586" s="26" t="s">
        <v>7</v>
      </c>
      <c r="D586" s="3" t="s">
        <v>602</v>
      </c>
      <c r="E586" s="16"/>
      <c r="F586" s="16"/>
      <c r="G586" s="16"/>
      <c r="H586" s="12"/>
      <c r="I586" s="12"/>
      <c r="J586" s="15" t="e">
        <f t="shared" si="16"/>
        <v>#DIV/0!</v>
      </c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</row>
    <row r="587" spans="1:28" customFormat="1" ht="31.5">
      <c r="A587" s="23">
        <v>588</v>
      </c>
      <c r="B587" s="23">
        <v>586</v>
      </c>
      <c r="C587" s="26" t="s">
        <v>7</v>
      </c>
      <c r="D587" s="3" t="s">
        <v>603</v>
      </c>
      <c r="E587" s="12" t="s">
        <v>1883</v>
      </c>
      <c r="F587" s="12" t="s">
        <v>7</v>
      </c>
      <c r="G587" s="12" t="s">
        <v>1113</v>
      </c>
      <c r="H587" s="12">
        <v>81.91</v>
      </c>
      <c r="I587" s="12">
        <v>66.13</v>
      </c>
      <c r="J587" s="15">
        <f t="shared" si="16"/>
        <v>19.265047002807961</v>
      </c>
      <c r="K587" s="12" t="s">
        <v>1110</v>
      </c>
      <c r="L587" s="12" t="s">
        <v>1111</v>
      </c>
      <c r="M587" s="12" t="s">
        <v>1884</v>
      </c>
      <c r="N587" s="12" t="s">
        <v>12</v>
      </c>
      <c r="O587" s="12" t="s">
        <v>1113</v>
      </c>
      <c r="P587" s="12">
        <v>719.35</v>
      </c>
      <c r="Q587" s="12">
        <v>550.29999999999995</v>
      </c>
      <c r="R587" s="15">
        <f>100-Q587/P587*100</f>
        <v>23.500382289566986</v>
      </c>
      <c r="S587" s="12" t="s">
        <v>1277</v>
      </c>
      <c r="T587" s="12" t="s">
        <v>1278</v>
      </c>
      <c r="U587" s="16"/>
      <c r="V587" s="16"/>
      <c r="W587" s="16"/>
      <c r="X587" s="16"/>
      <c r="Y587" s="16"/>
      <c r="Z587" s="16"/>
      <c r="AA587" s="16"/>
      <c r="AB587" s="16"/>
    </row>
    <row r="588" spans="1:28" customFormat="1" ht="15.75">
      <c r="A588" s="23">
        <v>589</v>
      </c>
      <c r="B588" s="23">
        <v>587</v>
      </c>
      <c r="C588" s="26" t="s">
        <v>11</v>
      </c>
      <c r="D588" s="3" t="s">
        <v>604</v>
      </c>
      <c r="E588" s="16"/>
      <c r="F588" s="16"/>
      <c r="G588" s="16"/>
      <c r="H588" s="12"/>
      <c r="I588" s="12"/>
      <c r="J588" s="15" t="e">
        <f t="shared" si="16"/>
        <v>#DIV/0!</v>
      </c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</row>
    <row r="589" spans="1:28" customFormat="1" ht="47.25">
      <c r="A589" s="23">
        <v>590</v>
      </c>
      <c r="B589" s="23">
        <v>588</v>
      </c>
      <c r="C589" s="26" t="s">
        <v>12</v>
      </c>
      <c r="D589" s="3" t="s">
        <v>604</v>
      </c>
      <c r="E589" s="12"/>
      <c r="F589" s="12"/>
      <c r="G589" s="12"/>
      <c r="H589" s="12"/>
      <c r="I589" s="12"/>
      <c r="J589" s="15"/>
      <c r="K589" s="12"/>
      <c r="L589" s="12"/>
      <c r="M589" s="12" t="s">
        <v>1902</v>
      </c>
      <c r="N589" s="12" t="s">
        <v>12</v>
      </c>
      <c r="O589" s="12" t="s">
        <v>1095</v>
      </c>
      <c r="P589" s="12">
        <v>773.55</v>
      </c>
      <c r="Q589" s="12">
        <v>605.04999999999995</v>
      </c>
      <c r="R589" s="15">
        <f t="shared" ref="R589" si="17">100-Q589/P589*100</f>
        <v>21.78269019455756</v>
      </c>
      <c r="S589" s="12" t="s">
        <v>1110</v>
      </c>
      <c r="T589" s="12" t="s">
        <v>1111</v>
      </c>
      <c r="U589" s="16"/>
      <c r="V589" s="16"/>
      <c r="W589" s="16"/>
      <c r="X589" s="16"/>
      <c r="Y589" s="16"/>
      <c r="Z589" s="16"/>
      <c r="AA589" s="16"/>
      <c r="AB589" s="16"/>
    </row>
    <row r="590" spans="1:28" customFormat="1" ht="90">
      <c r="A590" s="23">
        <v>591</v>
      </c>
      <c r="B590" s="23">
        <v>589</v>
      </c>
      <c r="C590" s="26" t="s">
        <v>11</v>
      </c>
      <c r="D590" s="3" t="s">
        <v>605</v>
      </c>
      <c r="E590" s="16"/>
      <c r="F590" s="16"/>
      <c r="G590" s="16"/>
      <c r="H590" s="12"/>
      <c r="I590" s="12"/>
      <c r="J590" s="15" t="e">
        <f t="shared" si="16"/>
        <v>#DIV/0!</v>
      </c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</row>
    <row r="591" spans="1:28" customFormat="1" ht="31.5">
      <c r="A591" s="23">
        <v>592</v>
      </c>
      <c r="B591" s="23">
        <v>590</v>
      </c>
      <c r="C591" s="26" t="s">
        <v>12</v>
      </c>
      <c r="D591" s="3" t="s">
        <v>606</v>
      </c>
      <c r="E591" s="12" t="s">
        <v>1889</v>
      </c>
      <c r="F591" s="12" t="s">
        <v>12</v>
      </c>
      <c r="G591" s="12" t="s">
        <v>1113</v>
      </c>
      <c r="H591" s="12">
        <f>10.1*30</f>
        <v>303</v>
      </c>
      <c r="I591" s="12">
        <v>109.8</v>
      </c>
      <c r="J591" s="15">
        <f t="shared" si="16"/>
        <v>63.762376237623762</v>
      </c>
      <c r="K591" s="12" t="s">
        <v>1074</v>
      </c>
      <c r="L591" s="12" t="s">
        <v>1074</v>
      </c>
      <c r="M591" s="12" t="s">
        <v>1888</v>
      </c>
      <c r="N591" s="12" t="s">
        <v>12</v>
      </c>
      <c r="O591" s="12" t="s">
        <v>1113</v>
      </c>
      <c r="P591" s="12">
        <v>302.98</v>
      </c>
      <c r="Q591" s="12">
        <v>85</v>
      </c>
      <c r="R591" s="15">
        <f t="shared" ref="R591:R596" si="18">100-Q591/P591*100</f>
        <v>71.945342926925875</v>
      </c>
      <c r="S591" s="12" t="s">
        <v>1078</v>
      </c>
      <c r="T591" s="12" t="s">
        <v>1079</v>
      </c>
      <c r="U591" s="12" t="s">
        <v>1886</v>
      </c>
      <c r="V591" s="12" t="s">
        <v>12</v>
      </c>
      <c r="W591" s="12" t="s">
        <v>1113</v>
      </c>
      <c r="X591" s="12">
        <v>302.98</v>
      </c>
      <c r="Y591" s="12">
        <v>226.63</v>
      </c>
      <c r="Z591" s="15">
        <f>100-Y591/X591*100</f>
        <v>25.199683147402467</v>
      </c>
      <c r="AA591" s="12" t="s">
        <v>1117</v>
      </c>
      <c r="AB591" s="12" t="s">
        <v>1118</v>
      </c>
    </row>
    <row r="592" spans="1:28" customFormat="1" ht="31.5">
      <c r="A592" s="23">
        <v>593</v>
      </c>
      <c r="B592" s="23">
        <v>591</v>
      </c>
      <c r="C592" s="26" t="s">
        <v>25</v>
      </c>
      <c r="D592" s="3" t="s">
        <v>607</v>
      </c>
      <c r="E592" s="12" t="s">
        <v>1887</v>
      </c>
      <c r="F592" s="12" t="s">
        <v>1748</v>
      </c>
      <c r="G592" s="12" t="s">
        <v>1064</v>
      </c>
      <c r="H592" s="12">
        <v>358.2</v>
      </c>
      <c r="I592" s="12">
        <v>274.02</v>
      </c>
      <c r="J592" s="15">
        <f t="shared" si="16"/>
        <v>23.50083752093802</v>
      </c>
      <c r="K592" s="12" t="s">
        <v>1117</v>
      </c>
      <c r="L592" s="12" t="s">
        <v>1118</v>
      </c>
      <c r="M592" s="12" t="s">
        <v>1885</v>
      </c>
      <c r="N592" s="12" t="s">
        <v>5</v>
      </c>
      <c r="O592" s="12" t="s">
        <v>1130</v>
      </c>
      <c r="P592" s="12">
        <v>148.12</v>
      </c>
      <c r="Q592" s="12">
        <v>88.13</v>
      </c>
      <c r="R592" s="15">
        <f t="shared" si="18"/>
        <v>40.500945179584122</v>
      </c>
      <c r="S592" s="12" t="s">
        <v>1283</v>
      </c>
      <c r="T592" s="12" t="s">
        <v>1283</v>
      </c>
      <c r="U592" s="12"/>
      <c r="V592" s="12"/>
      <c r="W592" s="12"/>
      <c r="X592" s="12"/>
      <c r="Y592" s="12"/>
      <c r="Z592" s="12"/>
      <c r="AA592" s="12"/>
      <c r="AB592" s="12"/>
    </row>
    <row r="593" spans="1:28" customFormat="1" ht="47.25">
      <c r="A593" s="23">
        <v>594</v>
      </c>
      <c r="B593" s="23">
        <v>592</v>
      </c>
      <c r="C593" s="26" t="s">
        <v>12</v>
      </c>
      <c r="D593" s="3" t="s">
        <v>608</v>
      </c>
      <c r="E593" s="12" t="s">
        <v>1890</v>
      </c>
      <c r="F593" s="12" t="s">
        <v>12</v>
      </c>
      <c r="G593" s="12" t="s">
        <v>1113</v>
      </c>
      <c r="H593" s="12">
        <v>233</v>
      </c>
      <c r="I593" s="12">
        <v>148.54</v>
      </c>
      <c r="J593" s="15">
        <f t="shared" si="16"/>
        <v>36.248927038626611</v>
      </c>
      <c r="K593" s="12" t="s">
        <v>1293</v>
      </c>
      <c r="L593" s="12" t="s">
        <v>1293</v>
      </c>
      <c r="M593" s="12" t="s">
        <v>1891</v>
      </c>
      <c r="N593" s="12" t="s">
        <v>12</v>
      </c>
      <c r="O593" s="12" t="s">
        <v>1113</v>
      </c>
      <c r="P593" s="12">
        <v>290</v>
      </c>
      <c r="Q593" s="12">
        <v>234.18</v>
      </c>
      <c r="R593" s="15">
        <f t="shared" si="18"/>
        <v>19.248275862068965</v>
      </c>
      <c r="S593" s="12" t="s">
        <v>1117</v>
      </c>
      <c r="T593" s="12" t="s">
        <v>1118</v>
      </c>
      <c r="U593" s="16"/>
      <c r="V593" s="16"/>
      <c r="W593" s="16"/>
      <c r="X593" s="16"/>
      <c r="Y593" s="16"/>
      <c r="Z593" s="16"/>
      <c r="AA593" s="16"/>
      <c r="AB593" s="16"/>
    </row>
    <row r="594" spans="1:28" customFormat="1" ht="47.25">
      <c r="A594" s="23">
        <v>595</v>
      </c>
      <c r="B594" s="23">
        <v>593</v>
      </c>
      <c r="C594" s="26" t="s">
        <v>7</v>
      </c>
      <c r="D594" s="3" t="s">
        <v>609</v>
      </c>
      <c r="E594" s="12" t="s">
        <v>1892</v>
      </c>
      <c r="F594" s="12" t="s">
        <v>7</v>
      </c>
      <c r="G594" s="12" t="s">
        <v>1067</v>
      </c>
      <c r="H594" s="12">
        <v>330</v>
      </c>
      <c r="I594" s="12">
        <v>98.18</v>
      </c>
      <c r="J594" s="15">
        <f t="shared" si="16"/>
        <v>70.24848484848485</v>
      </c>
      <c r="K594" s="12" t="s">
        <v>1277</v>
      </c>
      <c r="L594" s="12" t="s">
        <v>1278</v>
      </c>
      <c r="M594" s="12" t="s">
        <v>1894</v>
      </c>
      <c r="N594" s="12" t="s">
        <v>7</v>
      </c>
      <c r="O594" s="12" t="s">
        <v>1067</v>
      </c>
      <c r="P594" s="12">
        <v>292.08999999999997</v>
      </c>
      <c r="Q594" s="12">
        <v>81.93</v>
      </c>
      <c r="R594" s="15">
        <f t="shared" si="18"/>
        <v>71.950426238488134</v>
      </c>
      <c r="S594" s="12" t="s">
        <v>1092</v>
      </c>
      <c r="T594" s="12" t="s">
        <v>1092</v>
      </c>
      <c r="U594" s="12" t="s">
        <v>1897</v>
      </c>
      <c r="V594" s="12" t="s">
        <v>7</v>
      </c>
      <c r="W594" s="12" t="s">
        <v>1067</v>
      </c>
      <c r="X594" s="12">
        <v>350</v>
      </c>
      <c r="Y594" s="12">
        <v>65</v>
      </c>
      <c r="Z594" s="15">
        <f>100-Y594/X594*100</f>
        <v>81.428571428571431</v>
      </c>
      <c r="AA594" s="12" t="s">
        <v>1078</v>
      </c>
      <c r="AB594" s="12" t="s">
        <v>1079</v>
      </c>
    </row>
    <row r="595" spans="1:28" customFormat="1" ht="47.25">
      <c r="A595" s="23">
        <v>596</v>
      </c>
      <c r="B595" s="23">
        <v>594</v>
      </c>
      <c r="C595" s="26" t="s">
        <v>7</v>
      </c>
      <c r="D595" s="3" t="s">
        <v>610</v>
      </c>
      <c r="E595" s="12" t="s">
        <v>1900</v>
      </c>
      <c r="F595" s="12" t="s">
        <v>7</v>
      </c>
      <c r="G595" s="12" t="s">
        <v>1067</v>
      </c>
      <c r="H595" s="12">
        <v>295.39999999999998</v>
      </c>
      <c r="I595" s="12">
        <v>67</v>
      </c>
      <c r="J595" s="15">
        <f t="shared" si="16"/>
        <v>77.318889641164517</v>
      </c>
      <c r="K595" s="12" t="s">
        <v>1131</v>
      </c>
      <c r="L595" s="12" t="s">
        <v>1131</v>
      </c>
      <c r="M595" s="12" t="s">
        <v>1895</v>
      </c>
      <c r="N595" s="12" t="s">
        <v>7</v>
      </c>
      <c r="O595" s="12" t="s">
        <v>1067</v>
      </c>
      <c r="P595" s="12">
        <v>364</v>
      </c>
      <c r="Q595" s="12">
        <v>102.1</v>
      </c>
      <c r="R595" s="15">
        <f t="shared" si="18"/>
        <v>71.950549450549445</v>
      </c>
      <c r="S595" s="12" t="s">
        <v>1092</v>
      </c>
      <c r="T595" s="12" t="s">
        <v>1092</v>
      </c>
      <c r="U595" s="12" t="s">
        <v>1898</v>
      </c>
      <c r="V595" s="12" t="s">
        <v>7</v>
      </c>
      <c r="W595" s="12" t="s">
        <v>1067</v>
      </c>
      <c r="X595" s="12">
        <v>390</v>
      </c>
      <c r="Y595" s="12">
        <v>80</v>
      </c>
      <c r="Z595" s="15">
        <f>100-Y595/X595*100</f>
        <v>79.487179487179489</v>
      </c>
      <c r="AA595" s="12" t="s">
        <v>1078</v>
      </c>
      <c r="AB595" s="12" t="s">
        <v>1079</v>
      </c>
    </row>
    <row r="596" spans="1:28" customFormat="1" ht="47.25">
      <c r="A596" s="23">
        <v>597</v>
      </c>
      <c r="B596" s="23">
        <v>595</v>
      </c>
      <c r="C596" s="26" t="s">
        <v>7</v>
      </c>
      <c r="D596" s="3" t="s">
        <v>611</v>
      </c>
      <c r="E596" s="12" t="s">
        <v>1893</v>
      </c>
      <c r="F596" s="12" t="s">
        <v>7</v>
      </c>
      <c r="G596" s="12" t="s">
        <v>1067</v>
      </c>
      <c r="H596" s="12">
        <v>435</v>
      </c>
      <c r="I596" s="12">
        <v>129.41</v>
      </c>
      <c r="J596" s="15">
        <f t="shared" si="16"/>
        <v>70.250574712643669</v>
      </c>
      <c r="K596" s="12" t="s">
        <v>1277</v>
      </c>
      <c r="L596" s="12" t="s">
        <v>1278</v>
      </c>
      <c r="M596" s="12" t="s">
        <v>1896</v>
      </c>
      <c r="N596" s="12" t="s">
        <v>7</v>
      </c>
      <c r="O596" s="12" t="s">
        <v>1067</v>
      </c>
      <c r="P596" s="12">
        <v>406</v>
      </c>
      <c r="Q596" s="12">
        <v>124.24</v>
      </c>
      <c r="R596" s="15">
        <f t="shared" si="18"/>
        <v>69.399014778325125</v>
      </c>
      <c r="S596" s="12" t="s">
        <v>1092</v>
      </c>
      <c r="T596" s="12" t="s">
        <v>1092</v>
      </c>
      <c r="U596" s="12" t="s">
        <v>1899</v>
      </c>
      <c r="V596" s="12" t="s">
        <v>7</v>
      </c>
      <c r="W596" s="12" t="s">
        <v>1067</v>
      </c>
      <c r="X596" s="12">
        <v>448</v>
      </c>
      <c r="Y596" s="12">
        <v>119</v>
      </c>
      <c r="Z596" s="15">
        <f>100-Y596/X596*100</f>
        <v>73.4375</v>
      </c>
      <c r="AA596" s="12" t="s">
        <v>1078</v>
      </c>
      <c r="AB596" s="12" t="s">
        <v>1079</v>
      </c>
    </row>
    <row r="597" spans="1:28" customFormat="1" ht="15.75">
      <c r="A597" s="23">
        <v>598</v>
      </c>
      <c r="B597" s="23">
        <v>596</v>
      </c>
      <c r="C597" s="26" t="s">
        <v>12</v>
      </c>
      <c r="D597" s="3" t="s">
        <v>612</v>
      </c>
      <c r="E597" s="16"/>
      <c r="F597" s="16"/>
      <c r="G597" s="16"/>
      <c r="H597" s="12"/>
      <c r="I597" s="12"/>
      <c r="J597" s="15" t="e">
        <f t="shared" si="16"/>
        <v>#DIV/0!</v>
      </c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</row>
    <row r="598" spans="1:28" customFormat="1" ht="60">
      <c r="A598" s="23">
        <v>599</v>
      </c>
      <c r="B598" s="23">
        <v>597</v>
      </c>
      <c r="C598" s="26" t="s">
        <v>12</v>
      </c>
      <c r="D598" s="6" t="s">
        <v>613</v>
      </c>
      <c r="E598" s="16"/>
      <c r="F598" s="16"/>
      <c r="G598" s="16"/>
      <c r="H598" s="12"/>
      <c r="I598" s="12"/>
      <c r="J598" s="15" t="e">
        <f t="shared" si="16"/>
        <v>#DIV/0!</v>
      </c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</row>
    <row r="599" spans="1:28" customFormat="1" ht="31.5">
      <c r="A599" s="23">
        <v>600</v>
      </c>
      <c r="B599" s="23">
        <v>598</v>
      </c>
      <c r="C599" s="26" t="s">
        <v>33</v>
      </c>
      <c r="D599" s="6" t="s">
        <v>614</v>
      </c>
      <c r="E599" s="12" t="s">
        <v>1901</v>
      </c>
      <c r="F599" s="12" t="s">
        <v>33</v>
      </c>
      <c r="G599" s="12" t="s">
        <v>1121</v>
      </c>
      <c r="H599" s="12">
        <v>330.63</v>
      </c>
      <c r="I599" s="12">
        <v>215</v>
      </c>
      <c r="J599" s="15">
        <f t="shared" si="16"/>
        <v>34.972628013186949</v>
      </c>
      <c r="K599" s="12" t="s">
        <v>1072</v>
      </c>
      <c r="L599" s="12" t="s">
        <v>1072</v>
      </c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</row>
    <row r="600" spans="1:28" customFormat="1" ht="60">
      <c r="A600" s="23">
        <v>602</v>
      </c>
      <c r="B600" s="23">
        <v>600</v>
      </c>
      <c r="C600" s="26" t="s">
        <v>85</v>
      </c>
      <c r="D600" s="3" t="s">
        <v>615</v>
      </c>
      <c r="E600" s="12" t="s">
        <v>1903</v>
      </c>
      <c r="F600" s="12" t="s">
        <v>85</v>
      </c>
      <c r="G600" s="12" t="s">
        <v>1904</v>
      </c>
      <c r="H600" s="12">
        <v>593.01</v>
      </c>
      <c r="I600" s="12">
        <v>478.85</v>
      </c>
      <c r="J600" s="15">
        <f t="shared" si="16"/>
        <v>19.250940119053638</v>
      </c>
      <c r="K600" s="12" t="s">
        <v>1110</v>
      </c>
      <c r="L600" s="12" t="s">
        <v>1111</v>
      </c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</row>
    <row r="601" spans="1:28" customFormat="1" ht="15.75">
      <c r="A601" s="23">
        <v>603</v>
      </c>
      <c r="B601" s="23">
        <v>601</v>
      </c>
      <c r="C601" s="26" t="s">
        <v>11</v>
      </c>
      <c r="D601" s="3" t="s">
        <v>616</v>
      </c>
      <c r="E601" s="12"/>
      <c r="F601" s="12"/>
      <c r="G601" s="12"/>
      <c r="H601" s="12"/>
      <c r="I601" s="12"/>
      <c r="J601" s="15" t="e">
        <f t="shared" si="16"/>
        <v>#DIV/0!</v>
      </c>
      <c r="K601" s="12"/>
      <c r="L601" s="12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</row>
    <row r="602" spans="1:28" customFormat="1" ht="90">
      <c r="A602" s="23">
        <v>604</v>
      </c>
      <c r="B602" s="23">
        <v>602</v>
      </c>
      <c r="C602" s="26" t="s">
        <v>25</v>
      </c>
      <c r="D602" s="3" t="s">
        <v>617</v>
      </c>
      <c r="E602" s="12" t="s">
        <v>1905</v>
      </c>
      <c r="F602" s="12" t="s">
        <v>1116</v>
      </c>
      <c r="G602" s="12" t="s">
        <v>1064</v>
      </c>
      <c r="H602" s="12">
        <v>66.7</v>
      </c>
      <c r="I602" s="12">
        <v>56.69</v>
      </c>
      <c r="J602" s="15">
        <f t="shared" si="16"/>
        <v>15.007496251874073</v>
      </c>
      <c r="K602" s="12" t="s">
        <v>1110</v>
      </c>
      <c r="L602" s="12" t="s">
        <v>1111</v>
      </c>
      <c r="M602" s="12"/>
      <c r="N602" s="12"/>
      <c r="O602" s="12"/>
      <c r="P602" s="12"/>
      <c r="Q602" s="12"/>
      <c r="R602" s="15"/>
      <c r="S602" s="12"/>
      <c r="T602" s="12"/>
      <c r="U602" s="16"/>
      <c r="V602" s="16"/>
      <c r="W602" s="16"/>
      <c r="X602" s="16"/>
      <c r="Y602" s="16"/>
      <c r="Z602" s="16"/>
      <c r="AA602" s="16"/>
      <c r="AB602" s="16"/>
    </row>
    <row r="603" spans="1:28" customFormat="1" ht="30">
      <c r="A603" s="23">
        <v>605</v>
      </c>
      <c r="B603" s="23">
        <v>603</v>
      </c>
      <c r="C603" s="26" t="s">
        <v>25</v>
      </c>
      <c r="D603" s="3" t="s">
        <v>618</v>
      </c>
      <c r="E603" s="16"/>
      <c r="F603" s="16"/>
      <c r="G603" s="16"/>
      <c r="H603" s="12"/>
      <c r="I603" s="12"/>
      <c r="J603" s="15" t="e">
        <f t="shared" si="16"/>
        <v>#DIV/0!</v>
      </c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</row>
    <row r="604" spans="1:28" customFormat="1" ht="45">
      <c r="A604" s="23">
        <v>606</v>
      </c>
      <c r="B604" s="23">
        <v>604</v>
      </c>
      <c r="C604" s="26" t="s">
        <v>12</v>
      </c>
      <c r="D604" s="3" t="s">
        <v>619</v>
      </c>
      <c r="E604" s="16"/>
      <c r="F604" s="16"/>
      <c r="G604" s="16"/>
      <c r="H604" s="12"/>
      <c r="I604" s="12"/>
      <c r="J604" s="15" t="e">
        <f t="shared" si="16"/>
        <v>#DIV/0!</v>
      </c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</row>
    <row r="605" spans="1:28" customFormat="1" ht="30">
      <c r="A605" s="23">
        <v>607</v>
      </c>
      <c r="B605" s="23">
        <v>605</v>
      </c>
      <c r="C605" s="26" t="s">
        <v>12</v>
      </c>
      <c r="D605" s="3" t="s">
        <v>620</v>
      </c>
      <c r="E605" s="16"/>
      <c r="F605" s="16"/>
      <c r="G605" s="16"/>
      <c r="H605" s="12"/>
      <c r="I605" s="12"/>
      <c r="J605" s="15" t="e">
        <f t="shared" si="16"/>
        <v>#DIV/0!</v>
      </c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</row>
    <row r="606" spans="1:28" customFormat="1" ht="15.75">
      <c r="A606" s="23">
        <v>608</v>
      </c>
      <c r="B606" s="23">
        <v>606</v>
      </c>
      <c r="C606" s="26" t="s">
        <v>12</v>
      </c>
      <c r="D606" s="3" t="s">
        <v>621</v>
      </c>
      <c r="E606" s="16"/>
      <c r="F606" s="16"/>
      <c r="G606" s="16"/>
      <c r="H606" s="12"/>
      <c r="I606" s="12"/>
      <c r="J606" s="15" t="e">
        <f t="shared" si="16"/>
        <v>#DIV/0!</v>
      </c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</row>
    <row r="607" spans="1:28" customFormat="1" ht="15.75">
      <c r="A607" s="23">
        <v>609</v>
      </c>
      <c r="B607" s="23">
        <v>607</v>
      </c>
      <c r="C607" s="26" t="s">
        <v>7</v>
      </c>
      <c r="D607" s="3" t="s">
        <v>622</v>
      </c>
      <c r="E607" s="16"/>
      <c r="F607" s="16"/>
      <c r="G607" s="16"/>
      <c r="H607" s="12"/>
      <c r="I607" s="12"/>
      <c r="J607" s="15" t="e">
        <f t="shared" si="16"/>
        <v>#DIV/0!</v>
      </c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</row>
    <row r="608" spans="1:28" customFormat="1" ht="15.75">
      <c r="A608" s="23">
        <v>610</v>
      </c>
      <c r="B608" s="23">
        <v>608</v>
      </c>
      <c r="C608" s="26" t="s">
        <v>7</v>
      </c>
      <c r="D608" s="3" t="s">
        <v>623</v>
      </c>
      <c r="E608" s="16"/>
      <c r="F608" s="16"/>
      <c r="G608" s="16"/>
      <c r="H608" s="12"/>
      <c r="I608" s="12"/>
      <c r="J608" s="15" t="e">
        <f t="shared" si="16"/>
        <v>#DIV/0!</v>
      </c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</row>
    <row r="609" spans="1:28" customFormat="1" ht="15.75">
      <c r="A609" s="23">
        <v>611</v>
      </c>
      <c r="B609" s="23">
        <v>609</v>
      </c>
      <c r="C609" s="26" t="s">
        <v>12</v>
      </c>
      <c r="D609" s="3" t="s">
        <v>624</v>
      </c>
      <c r="E609" s="12"/>
      <c r="F609" s="12"/>
      <c r="G609" s="12"/>
      <c r="H609" s="12"/>
      <c r="I609" s="12"/>
      <c r="J609" s="15"/>
      <c r="K609" s="12"/>
      <c r="L609" s="12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</row>
    <row r="610" spans="1:28" customFormat="1" ht="114">
      <c r="A610" s="23">
        <v>612</v>
      </c>
      <c r="B610" s="23">
        <v>610</v>
      </c>
      <c r="C610" s="26"/>
      <c r="D610" s="4" t="s">
        <v>625</v>
      </c>
      <c r="E610" s="16"/>
      <c r="F610" s="16"/>
      <c r="G610" s="16"/>
      <c r="H610" s="12"/>
      <c r="I610" s="12"/>
      <c r="J610" s="15" t="e">
        <f t="shared" si="16"/>
        <v>#DIV/0!</v>
      </c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</row>
    <row r="611" spans="1:28" customFormat="1" ht="15.75">
      <c r="A611" s="23">
        <v>613</v>
      </c>
      <c r="B611" s="23">
        <v>611</v>
      </c>
      <c r="C611" s="26" t="s">
        <v>25</v>
      </c>
      <c r="D611" s="3" t="s">
        <v>626</v>
      </c>
      <c r="E611" s="12"/>
      <c r="F611" s="12"/>
      <c r="G611" s="12"/>
      <c r="H611" s="12"/>
      <c r="I611" s="12"/>
      <c r="J611" s="15"/>
      <c r="K611" s="12"/>
      <c r="L611" s="12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</row>
    <row r="612" spans="1:28" customFormat="1" ht="25.5">
      <c r="A612" s="23">
        <v>614</v>
      </c>
      <c r="B612" s="23">
        <v>612</v>
      </c>
      <c r="C612" s="26" t="s">
        <v>33</v>
      </c>
      <c r="D612" s="3" t="s">
        <v>627</v>
      </c>
      <c r="E612" s="12"/>
      <c r="F612" s="12"/>
      <c r="G612" s="12"/>
      <c r="H612" s="12"/>
      <c r="I612" s="12"/>
      <c r="J612" s="15"/>
      <c r="K612" s="12"/>
      <c r="L612" s="12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</row>
    <row r="613" spans="1:28" customFormat="1" ht="30">
      <c r="A613" s="23">
        <v>615</v>
      </c>
      <c r="B613" s="23">
        <v>613</v>
      </c>
      <c r="C613" s="26" t="s">
        <v>25</v>
      </c>
      <c r="D613" s="3" t="s">
        <v>628</v>
      </c>
      <c r="E613" s="12"/>
      <c r="F613" s="12"/>
      <c r="G613" s="12"/>
      <c r="H613" s="12"/>
      <c r="I613" s="12"/>
      <c r="J613" s="15"/>
      <c r="K613" s="12"/>
      <c r="L613" s="12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</row>
    <row r="614" spans="1:28" customFormat="1" ht="30">
      <c r="A614" s="23">
        <v>616</v>
      </c>
      <c r="B614" s="23">
        <v>614</v>
      </c>
      <c r="C614" s="26" t="s">
        <v>85</v>
      </c>
      <c r="D614" s="3" t="s">
        <v>629</v>
      </c>
      <c r="E614" s="16"/>
      <c r="F614" s="16"/>
      <c r="G614" s="16"/>
      <c r="H614" s="12"/>
      <c r="I614" s="12"/>
      <c r="J614" s="15" t="e">
        <f t="shared" si="16"/>
        <v>#DIV/0!</v>
      </c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</row>
    <row r="615" spans="1:28" customFormat="1" ht="30">
      <c r="A615" s="23">
        <v>617</v>
      </c>
      <c r="B615" s="23">
        <v>615</v>
      </c>
      <c r="C615" s="26" t="s">
        <v>25</v>
      </c>
      <c r="D615" s="3" t="s">
        <v>629</v>
      </c>
      <c r="E615" s="16"/>
      <c r="F615" s="16"/>
      <c r="G615" s="16"/>
      <c r="H615" s="12"/>
      <c r="I615" s="12"/>
      <c r="J615" s="15" t="e">
        <f t="shared" si="16"/>
        <v>#DIV/0!</v>
      </c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</row>
    <row r="616" spans="1:28" customFormat="1" ht="45">
      <c r="A616" s="23">
        <v>618</v>
      </c>
      <c r="B616" s="23">
        <v>616</v>
      </c>
      <c r="C616" s="26" t="s">
        <v>25</v>
      </c>
      <c r="D616" s="3" t="s">
        <v>630</v>
      </c>
      <c r="E616" s="16"/>
      <c r="F616" s="16"/>
      <c r="G616" s="16"/>
      <c r="H616" s="12"/>
      <c r="I616" s="12"/>
      <c r="J616" s="15" t="e">
        <f t="shared" si="16"/>
        <v>#DIV/0!</v>
      </c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</row>
    <row r="617" spans="1:28" customFormat="1" ht="94.5">
      <c r="A617" s="23">
        <v>619</v>
      </c>
      <c r="B617" s="23">
        <v>617</v>
      </c>
      <c r="C617" s="26" t="s">
        <v>25</v>
      </c>
      <c r="D617" s="3" t="s">
        <v>631</v>
      </c>
      <c r="E617" s="12" t="s">
        <v>1906</v>
      </c>
      <c r="F617" s="12" t="s">
        <v>1116</v>
      </c>
      <c r="G617" s="12" t="s">
        <v>1064</v>
      </c>
      <c r="H617" s="12">
        <v>34.380000000000003</v>
      </c>
      <c r="I617" s="12">
        <v>29.17</v>
      </c>
      <c r="J617" s="15">
        <f t="shared" si="16"/>
        <v>15.154159394997095</v>
      </c>
      <c r="K617" s="12" t="s">
        <v>1487</v>
      </c>
      <c r="L617" s="12" t="s">
        <v>1487</v>
      </c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</row>
    <row r="618" spans="1:28" customFormat="1" ht="75">
      <c r="A618" s="23">
        <v>620</v>
      </c>
      <c r="B618" s="23">
        <v>618</v>
      </c>
      <c r="C618" s="25" t="s">
        <v>25</v>
      </c>
      <c r="D618" s="2" t="s">
        <v>632</v>
      </c>
      <c r="E618" s="12" t="s">
        <v>1907</v>
      </c>
      <c r="F618" s="12" t="s">
        <v>25</v>
      </c>
      <c r="G618" s="12" t="s">
        <v>1064</v>
      </c>
      <c r="H618" s="12">
        <v>46.64</v>
      </c>
      <c r="I618" s="12">
        <v>28</v>
      </c>
      <c r="J618" s="15">
        <f t="shared" si="16"/>
        <v>39.96569468267581</v>
      </c>
      <c r="K618" s="12" t="s">
        <v>1131</v>
      </c>
      <c r="L618" s="12" t="s">
        <v>1131</v>
      </c>
      <c r="M618" s="12"/>
      <c r="N618" s="12"/>
      <c r="O618" s="12"/>
      <c r="P618" s="12"/>
      <c r="Q618" s="12"/>
      <c r="R618" s="15"/>
      <c r="S618" s="12"/>
      <c r="T618" s="12"/>
      <c r="U618" s="12" t="s">
        <v>1909</v>
      </c>
      <c r="V618" s="12" t="s">
        <v>1116</v>
      </c>
      <c r="W618" s="12" t="s">
        <v>1908</v>
      </c>
      <c r="X618" s="12">
        <v>50.15</v>
      </c>
      <c r="Y618" s="12">
        <v>29</v>
      </c>
      <c r="Z618" s="15">
        <f>100-Y618/X618*100</f>
        <v>42.17347956131605</v>
      </c>
      <c r="AA618" s="12" t="s">
        <v>1438</v>
      </c>
      <c r="AB618" s="12" t="s">
        <v>1079</v>
      </c>
    </row>
    <row r="619" spans="1:28" customFormat="1" ht="30">
      <c r="A619" s="23">
        <v>621</v>
      </c>
      <c r="B619" s="23">
        <v>619</v>
      </c>
      <c r="C619" s="26" t="s">
        <v>633</v>
      </c>
      <c r="D619" s="3" t="s">
        <v>634</v>
      </c>
      <c r="E619" s="16"/>
      <c r="F619" s="16"/>
      <c r="G619" s="16"/>
      <c r="H619" s="12"/>
      <c r="I619" s="12"/>
      <c r="J619" s="15" t="e">
        <f t="shared" si="16"/>
        <v>#DIV/0!</v>
      </c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</row>
    <row r="620" spans="1:28" customFormat="1" ht="31.5">
      <c r="A620" s="23">
        <v>622</v>
      </c>
      <c r="B620" s="23">
        <v>620</v>
      </c>
      <c r="C620" s="26" t="s">
        <v>12</v>
      </c>
      <c r="D620" s="3" t="s">
        <v>635</v>
      </c>
      <c r="E620" s="12" t="s">
        <v>1910</v>
      </c>
      <c r="F620" s="12" t="s">
        <v>12</v>
      </c>
      <c r="G620" s="12" t="s">
        <v>1113</v>
      </c>
      <c r="H620" s="12">
        <v>265.64999999999998</v>
      </c>
      <c r="I620" s="12">
        <v>106.56</v>
      </c>
      <c r="J620" s="15">
        <f t="shared" si="16"/>
        <v>59.887069452286838</v>
      </c>
      <c r="K620" s="12" t="s">
        <v>1283</v>
      </c>
      <c r="L620" s="12" t="s">
        <v>1283</v>
      </c>
      <c r="M620" s="12" t="s">
        <v>1911</v>
      </c>
      <c r="N620" s="12" t="s">
        <v>12</v>
      </c>
      <c r="O620" s="12" t="s">
        <v>1121</v>
      </c>
      <c r="P620" s="12">
        <v>283</v>
      </c>
      <c r="Q620" s="12">
        <v>216.5</v>
      </c>
      <c r="R620" s="15">
        <f>100-Q620/P620*100</f>
        <v>23.4982332155477</v>
      </c>
      <c r="S620" s="12" t="s">
        <v>1293</v>
      </c>
      <c r="T620" s="12" t="s">
        <v>1293</v>
      </c>
      <c r="U620" s="16"/>
      <c r="V620" s="16"/>
      <c r="W620" s="16"/>
      <c r="X620" s="16"/>
      <c r="Y620" s="16"/>
      <c r="Z620" s="16"/>
      <c r="AA620" s="16"/>
      <c r="AB620" s="16"/>
    </row>
    <row r="621" spans="1:28" customFormat="1" ht="30">
      <c r="A621" s="23">
        <v>623</v>
      </c>
      <c r="B621" s="23">
        <v>621</v>
      </c>
      <c r="C621" s="26" t="s">
        <v>12</v>
      </c>
      <c r="D621" s="3" t="s">
        <v>636</v>
      </c>
      <c r="E621" s="16"/>
      <c r="F621" s="16"/>
      <c r="G621" s="16"/>
      <c r="H621" s="12"/>
      <c r="I621" s="12"/>
      <c r="J621" s="15" t="e">
        <f t="shared" si="16"/>
        <v>#DIV/0!</v>
      </c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</row>
    <row r="622" spans="1:28" customFormat="1" ht="63">
      <c r="A622" s="23">
        <v>624</v>
      </c>
      <c r="B622" s="23">
        <v>622</v>
      </c>
      <c r="C622" s="26" t="s">
        <v>637</v>
      </c>
      <c r="D622" s="3" t="s">
        <v>638</v>
      </c>
      <c r="E622" s="12" t="s">
        <v>1912</v>
      </c>
      <c r="F622" s="12" t="s">
        <v>1913</v>
      </c>
      <c r="G622" s="12" t="s">
        <v>1085</v>
      </c>
      <c r="H622" s="12">
        <v>707.02</v>
      </c>
      <c r="I622" s="12">
        <v>588.92999999999995</v>
      </c>
      <c r="J622" s="15">
        <f t="shared" si="16"/>
        <v>16.702497807699928</v>
      </c>
      <c r="K622" s="12" t="s">
        <v>1477</v>
      </c>
      <c r="L622" s="12" t="s">
        <v>1111</v>
      </c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</row>
    <row r="623" spans="1:28" customFormat="1" ht="47.25">
      <c r="A623" s="23">
        <v>625</v>
      </c>
      <c r="B623" s="23">
        <v>623</v>
      </c>
      <c r="C623" s="26" t="s">
        <v>637</v>
      </c>
      <c r="D623" s="3" t="s">
        <v>639</v>
      </c>
      <c r="E623" s="12" t="s">
        <v>1914</v>
      </c>
      <c r="F623" s="12" t="s">
        <v>1915</v>
      </c>
      <c r="G623" s="12" t="s">
        <v>1085</v>
      </c>
      <c r="H623" s="12">
        <v>530.01</v>
      </c>
      <c r="I623" s="12">
        <v>441.49</v>
      </c>
      <c r="J623" s="15">
        <f t="shared" si="16"/>
        <v>16.701571668459081</v>
      </c>
      <c r="K623" s="12" t="s">
        <v>1477</v>
      </c>
      <c r="L623" s="12" t="s">
        <v>1111</v>
      </c>
      <c r="M623" s="12"/>
      <c r="N623" s="12"/>
      <c r="O623" s="12"/>
      <c r="P623" s="12"/>
      <c r="Q623" s="12"/>
      <c r="R623" s="15"/>
      <c r="S623" s="12"/>
      <c r="T623" s="12"/>
      <c r="U623" s="16"/>
      <c r="V623" s="16"/>
      <c r="W623" s="16"/>
      <c r="X623" s="16"/>
      <c r="Y623" s="16"/>
      <c r="Z623" s="16"/>
      <c r="AA623" s="16"/>
      <c r="AB623" s="16"/>
    </row>
    <row r="624" spans="1:28" customFormat="1" ht="30">
      <c r="A624" s="23">
        <v>626</v>
      </c>
      <c r="B624" s="23">
        <v>624</v>
      </c>
      <c r="C624" s="26" t="s">
        <v>442</v>
      </c>
      <c r="D624" s="3" t="s">
        <v>640</v>
      </c>
      <c r="E624" s="12"/>
      <c r="F624" s="12"/>
      <c r="G624" s="12"/>
      <c r="H624" s="12"/>
      <c r="I624" s="12"/>
      <c r="J624" s="15" t="e">
        <f t="shared" si="16"/>
        <v>#DIV/0!</v>
      </c>
      <c r="K624" s="12"/>
      <c r="L624" s="12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</row>
    <row r="625" spans="1:28" customFormat="1" ht="47.25">
      <c r="A625" s="23">
        <v>627</v>
      </c>
      <c r="B625" s="23">
        <v>625</v>
      </c>
      <c r="C625" s="26" t="s">
        <v>637</v>
      </c>
      <c r="D625" s="3" t="s">
        <v>641</v>
      </c>
      <c r="E625" s="12" t="s">
        <v>1916</v>
      </c>
      <c r="F625" s="12" t="s">
        <v>1917</v>
      </c>
      <c r="G625" s="12" t="s">
        <v>1383</v>
      </c>
      <c r="H625" s="12">
        <v>441.01</v>
      </c>
      <c r="I625" s="12">
        <v>367.35</v>
      </c>
      <c r="J625" s="15">
        <f t="shared" si="16"/>
        <v>16.702569102741421</v>
      </c>
      <c r="K625" s="12" t="s">
        <v>1472</v>
      </c>
      <c r="L625" s="12" t="s">
        <v>1111</v>
      </c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</row>
    <row r="626" spans="1:28" customFormat="1" ht="31.5">
      <c r="A626" s="23">
        <v>628</v>
      </c>
      <c r="B626" s="23">
        <v>626</v>
      </c>
      <c r="C626" s="26" t="s">
        <v>12</v>
      </c>
      <c r="D626" s="3" t="s">
        <v>642</v>
      </c>
      <c r="E626" s="12" t="s">
        <v>1920</v>
      </c>
      <c r="F626" s="12" t="s">
        <v>12</v>
      </c>
      <c r="G626" s="12" t="s">
        <v>1067</v>
      </c>
      <c r="H626" s="12">
        <v>355</v>
      </c>
      <c r="I626" s="12">
        <v>47</v>
      </c>
      <c r="J626" s="15">
        <f t="shared" si="16"/>
        <v>86.760563380281695</v>
      </c>
      <c r="K626" s="12" t="s">
        <v>1078</v>
      </c>
      <c r="L626" s="12" t="s">
        <v>1079</v>
      </c>
      <c r="M626" s="12" t="s">
        <v>1921</v>
      </c>
      <c r="N626" s="12" t="s">
        <v>40</v>
      </c>
      <c r="O626" s="12" t="s">
        <v>1067</v>
      </c>
      <c r="P626" s="12">
        <v>240</v>
      </c>
      <c r="Q626" s="12">
        <v>49.5</v>
      </c>
      <c r="R626" s="15">
        <f>100-Q626/P626*100</f>
        <v>79.375</v>
      </c>
      <c r="S626" s="12" t="s">
        <v>1245</v>
      </c>
      <c r="T626" s="12" t="s">
        <v>1245</v>
      </c>
      <c r="U626" s="12" t="s">
        <v>1922</v>
      </c>
      <c r="V626" s="12" t="s">
        <v>12</v>
      </c>
      <c r="W626" s="12" t="s">
        <v>1113</v>
      </c>
      <c r="X626" s="12">
        <v>747.35</v>
      </c>
      <c r="Y626" s="12">
        <v>102</v>
      </c>
      <c r="Z626" s="15">
        <f>100-Y626/X626*100</f>
        <v>86.351776276175826</v>
      </c>
      <c r="AA626" s="12" t="s">
        <v>1072</v>
      </c>
      <c r="AB626" s="12" t="s">
        <v>1072</v>
      </c>
    </row>
    <row r="627" spans="1:28" customFormat="1" ht="31.5">
      <c r="A627" s="23">
        <v>629</v>
      </c>
      <c r="B627" s="23">
        <v>627</v>
      </c>
      <c r="C627" s="26" t="s">
        <v>12</v>
      </c>
      <c r="D627" s="3" t="s">
        <v>643</v>
      </c>
      <c r="E627" s="12" t="s">
        <v>1925</v>
      </c>
      <c r="F627" s="12" t="s">
        <v>12</v>
      </c>
      <c r="G627" s="12" t="s">
        <v>1067</v>
      </c>
      <c r="H627" s="12">
        <v>308.7</v>
      </c>
      <c r="I627" s="12">
        <v>223.03</v>
      </c>
      <c r="J627" s="15">
        <f t="shared" si="16"/>
        <v>27.751862649821831</v>
      </c>
      <c r="K627" s="12" t="s">
        <v>1200</v>
      </c>
      <c r="L627" s="12" t="s">
        <v>1111</v>
      </c>
      <c r="M627" s="12" t="s">
        <v>1924</v>
      </c>
      <c r="N627" s="12" t="s">
        <v>12</v>
      </c>
      <c r="O627" s="12" t="s">
        <v>1067</v>
      </c>
      <c r="P627" s="12">
        <f>18.86*14</f>
        <v>264.03999999999996</v>
      </c>
      <c r="Q627" s="12">
        <v>81.900000000000006</v>
      </c>
      <c r="R627" s="15">
        <f>100-Q627/P627*100</f>
        <v>68.981972428419937</v>
      </c>
      <c r="S627" s="12" t="s">
        <v>1074</v>
      </c>
      <c r="T627" s="12" t="s">
        <v>1074</v>
      </c>
      <c r="U627" s="12" t="s">
        <v>1923</v>
      </c>
      <c r="V627" s="12" t="s">
        <v>12</v>
      </c>
      <c r="W627" s="12" t="s">
        <v>1113</v>
      </c>
      <c r="X627" s="12">
        <v>540</v>
      </c>
      <c r="Y627" s="12">
        <v>120</v>
      </c>
      <c r="Z627" s="15">
        <f>100-Y627/X627*100</f>
        <v>77.777777777777771</v>
      </c>
      <c r="AA627" s="12" t="s">
        <v>1072</v>
      </c>
      <c r="AB627" s="12" t="s">
        <v>1072</v>
      </c>
    </row>
    <row r="628" spans="1:28" customFormat="1" ht="15.75">
      <c r="A628" s="23">
        <v>630</v>
      </c>
      <c r="B628" s="23">
        <v>628</v>
      </c>
      <c r="C628" s="26" t="s">
        <v>25</v>
      </c>
      <c r="D628" s="3" t="s">
        <v>644</v>
      </c>
      <c r="E628" s="16"/>
      <c r="F628" s="16"/>
      <c r="G628" s="16"/>
      <c r="H628" s="12"/>
      <c r="I628" s="12"/>
      <c r="J628" s="15" t="e">
        <f t="shared" si="16"/>
        <v>#DIV/0!</v>
      </c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</row>
    <row r="629" spans="1:28" customFormat="1" ht="47.25">
      <c r="A629" s="23">
        <v>631</v>
      </c>
      <c r="B629" s="23">
        <v>629</v>
      </c>
      <c r="C629" s="26" t="s">
        <v>645</v>
      </c>
      <c r="D629" s="3" t="s">
        <v>646</v>
      </c>
      <c r="E629" s="12" t="s">
        <v>1926</v>
      </c>
      <c r="F629" s="12" t="s">
        <v>1919</v>
      </c>
      <c r="G629" s="12" t="s">
        <v>1085</v>
      </c>
      <c r="H629" s="12">
        <v>249</v>
      </c>
      <c r="I629" s="12">
        <v>201.07</v>
      </c>
      <c r="J629" s="15">
        <f t="shared" si="16"/>
        <v>19.248995983935743</v>
      </c>
      <c r="K629" s="12" t="s">
        <v>1293</v>
      </c>
      <c r="L629" s="12" t="s">
        <v>1293</v>
      </c>
      <c r="M629" s="12" t="s">
        <v>1927</v>
      </c>
      <c r="N629" s="12" t="s">
        <v>1919</v>
      </c>
      <c r="O629" s="12" t="s">
        <v>1085</v>
      </c>
      <c r="P629" s="12">
        <v>244.68</v>
      </c>
      <c r="Q629" s="12">
        <v>170</v>
      </c>
      <c r="R629" s="15">
        <f>100-Q629/P629*100</f>
        <v>30.521497466078145</v>
      </c>
      <c r="S629" s="12" t="s">
        <v>1368</v>
      </c>
      <c r="T629" s="12" t="s">
        <v>1369</v>
      </c>
      <c r="U629" s="12" t="s">
        <v>1918</v>
      </c>
      <c r="V629" s="12" t="s">
        <v>1919</v>
      </c>
      <c r="W629" s="12" t="s">
        <v>1085</v>
      </c>
      <c r="X629" s="12">
        <v>240</v>
      </c>
      <c r="Y629" s="12">
        <v>130</v>
      </c>
      <c r="Z629" s="15">
        <f>100-Y629/X629*100</f>
        <v>45.833333333333336</v>
      </c>
      <c r="AA629" s="12" t="s">
        <v>1078</v>
      </c>
      <c r="AB629" s="12" t="s">
        <v>1079</v>
      </c>
    </row>
    <row r="630" spans="1:28" customFormat="1" ht="31.5">
      <c r="A630" s="23">
        <v>632</v>
      </c>
      <c r="B630" s="23">
        <v>630</v>
      </c>
      <c r="C630" s="26" t="s">
        <v>12</v>
      </c>
      <c r="D630" s="3" t="s">
        <v>647</v>
      </c>
      <c r="E630" s="12" t="s">
        <v>1928</v>
      </c>
      <c r="F630" s="12" t="s">
        <v>12</v>
      </c>
      <c r="G630" s="12" t="s">
        <v>1102</v>
      </c>
      <c r="H630" s="12">
        <v>24.71</v>
      </c>
      <c r="I630" s="12">
        <v>18.899999999999999</v>
      </c>
      <c r="J630" s="15">
        <f t="shared" si="16"/>
        <v>23.512747875354108</v>
      </c>
      <c r="K630" s="12" t="s">
        <v>1200</v>
      </c>
      <c r="L630" s="12" t="s">
        <v>1111</v>
      </c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</row>
    <row r="631" spans="1:28" customFormat="1" ht="30">
      <c r="A631" s="23">
        <v>633</v>
      </c>
      <c r="B631" s="23">
        <v>631</v>
      </c>
      <c r="C631" s="26" t="s">
        <v>633</v>
      </c>
      <c r="D631" s="3" t="s">
        <v>648</v>
      </c>
      <c r="E631" s="12"/>
      <c r="F631" s="12"/>
      <c r="G631" s="12"/>
      <c r="H631" s="12"/>
      <c r="I631" s="12"/>
      <c r="J631" s="15" t="e">
        <f t="shared" si="16"/>
        <v>#DIV/0!</v>
      </c>
      <c r="K631" s="12"/>
      <c r="L631" s="12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</row>
    <row r="632" spans="1:28" customFormat="1" ht="47.25">
      <c r="A632" s="23">
        <v>634</v>
      </c>
      <c r="B632" s="23">
        <v>632</v>
      </c>
      <c r="C632" s="26" t="s">
        <v>25</v>
      </c>
      <c r="D632" s="3" t="s">
        <v>649</v>
      </c>
      <c r="E632" s="12" t="s">
        <v>1929</v>
      </c>
      <c r="F632" s="12" t="s">
        <v>1116</v>
      </c>
      <c r="G632" s="12" t="s">
        <v>1064</v>
      </c>
      <c r="H632" s="12">
        <v>70.08</v>
      </c>
      <c r="I632" s="12">
        <v>53.61</v>
      </c>
      <c r="J632" s="15">
        <f t="shared" si="16"/>
        <v>23.501712328767127</v>
      </c>
      <c r="K632" s="12" t="s">
        <v>1200</v>
      </c>
      <c r="L632" s="12" t="s">
        <v>1111</v>
      </c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</row>
    <row r="633" spans="1:28" customFormat="1" ht="47.25">
      <c r="A633" s="23">
        <v>635</v>
      </c>
      <c r="B633" s="23">
        <v>633</v>
      </c>
      <c r="C633" s="25" t="s">
        <v>650</v>
      </c>
      <c r="D633" s="2" t="s">
        <v>651</v>
      </c>
      <c r="E633" s="12" t="s">
        <v>1930</v>
      </c>
      <c r="F633" s="12" t="s">
        <v>1917</v>
      </c>
      <c r="G633" s="12" t="s">
        <v>1383</v>
      </c>
      <c r="H633" s="12">
        <v>412.01</v>
      </c>
      <c r="I633" s="12">
        <v>343.2</v>
      </c>
      <c r="J633" s="15">
        <f t="shared" si="16"/>
        <v>16.701050945365409</v>
      </c>
      <c r="K633" s="12" t="s">
        <v>1472</v>
      </c>
      <c r="L633" s="12" t="s">
        <v>1111</v>
      </c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</row>
    <row r="634" spans="1:28" customFormat="1" ht="45">
      <c r="A634" s="23">
        <v>636</v>
      </c>
      <c r="B634" s="23">
        <v>634</v>
      </c>
      <c r="C634" s="25" t="s">
        <v>637</v>
      </c>
      <c r="D634" s="2" t="s">
        <v>652</v>
      </c>
      <c r="E634" s="12" t="s">
        <v>1931</v>
      </c>
      <c r="F634" s="12" t="s">
        <v>1919</v>
      </c>
      <c r="G634" s="12" t="s">
        <v>1085</v>
      </c>
      <c r="H634" s="12">
        <v>1157.03</v>
      </c>
      <c r="I634" s="12">
        <v>963.78</v>
      </c>
      <c r="J634" s="15">
        <f t="shared" si="16"/>
        <v>16.702246268463213</v>
      </c>
      <c r="K634" s="12" t="s">
        <v>1472</v>
      </c>
      <c r="L634" s="12" t="s">
        <v>1111</v>
      </c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</row>
    <row r="635" spans="1:28" customFormat="1" ht="47.25">
      <c r="A635" s="23">
        <v>637</v>
      </c>
      <c r="B635" s="23">
        <v>635</v>
      </c>
      <c r="C635" s="26" t="s">
        <v>637</v>
      </c>
      <c r="D635" s="3" t="s">
        <v>653</v>
      </c>
      <c r="E635" s="12" t="s">
        <v>1932</v>
      </c>
      <c r="F635" s="12" t="s">
        <v>1915</v>
      </c>
      <c r="G635" s="12" t="s">
        <v>1085</v>
      </c>
      <c r="H635" s="12">
        <v>780</v>
      </c>
      <c r="I635" s="12">
        <v>629.85</v>
      </c>
      <c r="J635" s="15">
        <f t="shared" si="16"/>
        <v>19.25</v>
      </c>
      <c r="K635" s="12" t="s">
        <v>1293</v>
      </c>
      <c r="L635" s="12" t="s">
        <v>1293</v>
      </c>
      <c r="M635" s="12" t="s">
        <v>1936</v>
      </c>
      <c r="N635" s="12" t="s">
        <v>1919</v>
      </c>
      <c r="O635" s="12" t="s">
        <v>1085</v>
      </c>
      <c r="P635" s="12">
        <v>795</v>
      </c>
      <c r="Q635" s="12">
        <v>405</v>
      </c>
      <c r="R635" s="15">
        <f>100-Q635/P635*100</f>
        <v>49.056603773584904</v>
      </c>
      <c r="S635" s="12" t="s">
        <v>1078</v>
      </c>
      <c r="T635" s="12" t="s">
        <v>1079</v>
      </c>
      <c r="U635" s="16"/>
      <c r="V635" s="16"/>
      <c r="W635" s="16"/>
      <c r="X635" s="16"/>
      <c r="Y635" s="16"/>
      <c r="Z635" s="16"/>
      <c r="AA635" s="16"/>
      <c r="AB635" s="16"/>
    </row>
    <row r="636" spans="1:28" customFormat="1" ht="60">
      <c r="A636" s="23">
        <v>638</v>
      </c>
      <c r="B636" s="23">
        <v>636</v>
      </c>
      <c r="C636" s="26" t="s">
        <v>637</v>
      </c>
      <c r="D636" s="3" t="s">
        <v>654</v>
      </c>
      <c r="E636" s="12" t="s">
        <v>1933</v>
      </c>
      <c r="F636" s="12" t="s">
        <v>1915</v>
      </c>
      <c r="G636" s="12" t="s">
        <v>1085</v>
      </c>
      <c r="H636" s="12">
        <v>250</v>
      </c>
      <c r="I636" s="12">
        <v>201.88</v>
      </c>
      <c r="J636" s="15">
        <f t="shared" si="16"/>
        <v>19.248000000000005</v>
      </c>
      <c r="K636" s="12" t="s">
        <v>1293</v>
      </c>
      <c r="L636" s="12" t="s">
        <v>1293</v>
      </c>
      <c r="M636" s="12" t="s">
        <v>1937</v>
      </c>
      <c r="N636" s="12" t="s">
        <v>1919</v>
      </c>
      <c r="O636" s="12" t="s">
        <v>1085</v>
      </c>
      <c r="P636" s="12">
        <v>370</v>
      </c>
      <c r="Q636" s="12">
        <v>190</v>
      </c>
      <c r="R636" s="15">
        <f>100-Q636/P636*100</f>
        <v>48.648648648648653</v>
      </c>
      <c r="S636" s="12" t="s">
        <v>1078</v>
      </c>
      <c r="T636" s="12" t="s">
        <v>1079</v>
      </c>
      <c r="U636" s="12" t="s">
        <v>1938</v>
      </c>
      <c r="V636" s="12" t="s">
        <v>1919</v>
      </c>
      <c r="W636" s="12" t="s">
        <v>1085</v>
      </c>
      <c r="X636" s="12">
        <v>365</v>
      </c>
      <c r="Y636" s="12">
        <v>240</v>
      </c>
      <c r="Z636" s="15">
        <f>100-Y636/X636*100</f>
        <v>34.246575342465761</v>
      </c>
      <c r="AA636" s="12" t="s">
        <v>1368</v>
      </c>
      <c r="AB636" s="12" t="s">
        <v>1369</v>
      </c>
    </row>
    <row r="637" spans="1:28" customFormat="1" ht="47.25">
      <c r="A637" s="23">
        <v>639</v>
      </c>
      <c r="B637" s="23">
        <v>637</v>
      </c>
      <c r="C637" s="26" t="s">
        <v>25</v>
      </c>
      <c r="D637" s="3" t="s">
        <v>655</v>
      </c>
      <c r="E637" s="12" t="s">
        <v>1934</v>
      </c>
      <c r="F637" s="12" t="s">
        <v>1116</v>
      </c>
      <c r="G637" s="12" t="s">
        <v>1105</v>
      </c>
      <c r="H637" s="12">
        <v>32</v>
      </c>
      <c r="I637" s="12">
        <v>27.2</v>
      </c>
      <c r="J637" s="15">
        <f t="shared" si="16"/>
        <v>15</v>
      </c>
      <c r="K637" s="12" t="s">
        <v>1293</v>
      </c>
      <c r="L637" s="12" t="s">
        <v>1293</v>
      </c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</row>
    <row r="638" spans="1:28" customFormat="1" ht="31.5">
      <c r="A638" s="23">
        <v>640</v>
      </c>
      <c r="B638" s="23">
        <v>638</v>
      </c>
      <c r="C638" s="26" t="s">
        <v>656</v>
      </c>
      <c r="D638" s="3" t="s">
        <v>657</v>
      </c>
      <c r="E638" s="12" t="s">
        <v>1935</v>
      </c>
      <c r="F638" s="12" t="s">
        <v>12</v>
      </c>
      <c r="G638" s="12" t="s">
        <v>1095</v>
      </c>
      <c r="H638" s="12">
        <v>159</v>
      </c>
      <c r="I638" s="12">
        <v>135.15</v>
      </c>
      <c r="J638" s="15">
        <f t="shared" si="16"/>
        <v>14.999999999999986</v>
      </c>
      <c r="K638" s="12" t="s">
        <v>1293</v>
      </c>
      <c r="L638" s="12" t="s">
        <v>1293</v>
      </c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</row>
    <row r="639" spans="1:28" customFormat="1" ht="47.25">
      <c r="A639" s="23">
        <v>641</v>
      </c>
      <c r="B639" s="23">
        <v>639</v>
      </c>
      <c r="C639" s="26" t="s">
        <v>12</v>
      </c>
      <c r="D639" s="3" t="s">
        <v>658</v>
      </c>
      <c r="E639" s="12" t="s">
        <v>1939</v>
      </c>
      <c r="F639" s="12" t="s">
        <v>12</v>
      </c>
      <c r="G639" s="12" t="s">
        <v>1095</v>
      </c>
      <c r="H639" s="12">
        <v>584.46</v>
      </c>
      <c r="I639" s="12">
        <v>471.95100000000002</v>
      </c>
      <c r="J639" s="15">
        <f t="shared" si="16"/>
        <v>19.250076994148444</v>
      </c>
      <c r="K639" s="12" t="s">
        <v>1940</v>
      </c>
      <c r="L639" s="12" t="s">
        <v>1141</v>
      </c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</row>
    <row r="640" spans="1:28" customFormat="1" ht="30">
      <c r="A640" s="23">
        <v>642</v>
      </c>
      <c r="B640" s="23">
        <v>640</v>
      </c>
      <c r="C640" s="26" t="s">
        <v>25</v>
      </c>
      <c r="D640" s="3" t="s">
        <v>659</v>
      </c>
      <c r="E640" s="16"/>
      <c r="F640" s="16"/>
      <c r="G640" s="16"/>
      <c r="H640" s="12"/>
      <c r="I640" s="12"/>
      <c r="J640" s="15" t="e">
        <f t="shared" si="16"/>
        <v>#DIV/0!</v>
      </c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</row>
    <row r="641" spans="1:28" customFormat="1" ht="42.75">
      <c r="A641" s="23">
        <v>643</v>
      </c>
      <c r="B641" s="23">
        <v>641</v>
      </c>
      <c r="C641" s="26"/>
      <c r="D641" s="4" t="s">
        <v>660</v>
      </c>
      <c r="E641" s="16"/>
      <c r="F641" s="16"/>
      <c r="G641" s="16"/>
      <c r="H641" s="12"/>
      <c r="I641" s="12"/>
      <c r="J641" s="15" t="e">
        <f t="shared" ref="J641:J704" si="19">100-I641/H641*100</f>
        <v>#DIV/0!</v>
      </c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</row>
    <row r="642" spans="1:28" customFormat="1" ht="15.75">
      <c r="A642" s="23">
        <v>644</v>
      </c>
      <c r="B642" s="23">
        <v>642</v>
      </c>
      <c r="C642" s="26" t="s">
        <v>12</v>
      </c>
      <c r="D642" s="3" t="s">
        <v>661</v>
      </c>
      <c r="E642" s="16"/>
      <c r="F642" s="16"/>
      <c r="G642" s="16"/>
      <c r="H642" s="12"/>
      <c r="I642" s="12"/>
      <c r="J642" s="15" t="e">
        <f t="shared" si="19"/>
        <v>#DIV/0!</v>
      </c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</row>
    <row r="643" spans="1:28" customFormat="1" ht="31.5">
      <c r="A643" s="23">
        <v>645</v>
      </c>
      <c r="B643" s="23">
        <v>643</v>
      </c>
      <c r="C643" s="26" t="s">
        <v>662</v>
      </c>
      <c r="D643" s="3" t="s">
        <v>663</v>
      </c>
      <c r="E643" s="12" t="s">
        <v>1941</v>
      </c>
      <c r="F643" s="12" t="s">
        <v>674</v>
      </c>
      <c r="G643" s="12" t="s">
        <v>1942</v>
      </c>
      <c r="H643" s="12">
        <v>176.89</v>
      </c>
      <c r="I643" s="12">
        <v>149</v>
      </c>
      <c r="J643" s="15">
        <f t="shared" si="19"/>
        <v>15.766860760924857</v>
      </c>
      <c r="K643" s="12" t="s">
        <v>1171</v>
      </c>
      <c r="L643" s="12" t="s">
        <v>1172</v>
      </c>
      <c r="M643" s="12" t="s">
        <v>1943</v>
      </c>
      <c r="N643" s="12" t="s">
        <v>680</v>
      </c>
      <c r="O643" s="12" t="s">
        <v>1944</v>
      </c>
      <c r="P643" s="12">
        <v>151.27000000000001</v>
      </c>
      <c r="Q643" s="12">
        <v>66.55</v>
      </c>
      <c r="R643" s="15">
        <f>100-Q643/P643*100</f>
        <v>56.005817412573549</v>
      </c>
      <c r="S643" s="12" t="s">
        <v>1342</v>
      </c>
      <c r="T643" s="12" t="s">
        <v>1343</v>
      </c>
      <c r="U643" s="16"/>
      <c r="V643" s="16"/>
      <c r="W643" s="16"/>
      <c r="X643" s="16"/>
      <c r="Y643" s="16"/>
      <c r="Z643" s="16"/>
      <c r="AA643" s="16"/>
      <c r="AB643" s="16"/>
    </row>
    <row r="644" spans="1:28" customFormat="1" ht="25.5">
      <c r="A644" s="23">
        <v>646</v>
      </c>
      <c r="B644" s="23">
        <v>644</v>
      </c>
      <c r="C644" s="26" t="s">
        <v>61</v>
      </c>
      <c r="D644" s="3" t="s">
        <v>664</v>
      </c>
      <c r="E644" s="16"/>
      <c r="F644" s="16"/>
      <c r="G644" s="16"/>
      <c r="H644" s="12"/>
      <c r="I644" s="12"/>
      <c r="J644" s="15" t="e">
        <f t="shared" si="19"/>
        <v>#DIV/0!</v>
      </c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</row>
    <row r="645" spans="1:28" customFormat="1" ht="25.5">
      <c r="A645" s="23">
        <v>647</v>
      </c>
      <c r="B645" s="23">
        <v>645</v>
      </c>
      <c r="C645" s="26" t="s">
        <v>61</v>
      </c>
      <c r="D645" s="3" t="s">
        <v>665</v>
      </c>
      <c r="E645" s="16"/>
      <c r="F645" s="16"/>
      <c r="G645" s="16"/>
      <c r="H645" s="12"/>
      <c r="I645" s="12"/>
      <c r="J645" s="15" t="e">
        <f t="shared" si="19"/>
        <v>#DIV/0!</v>
      </c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</row>
    <row r="646" spans="1:28" customFormat="1" ht="60">
      <c r="A646" s="23">
        <v>648</v>
      </c>
      <c r="B646" s="23">
        <v>646</v>
      </c>
      <c r="C646" s="26" t="s">
        <v>61</v>
      </c>
      <c r="D646" s="3" t="s">
        <v>666</v>
      </c>
      <c r="E646" s="16"/>
      <c r="F646" s="16"/>
      <c r="G646" s="16"/>
      <c r="H646" s="12"/>
      <c r="I646" s="12"/>
      <c r="J646" s="15" t="e">
        <f t="shared" si="19"/>
        <v>#DIV/0!</v>
      </c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</row>
    <row r="647" spans="1:28" customFormat="1" ht="60">
      <c r="A647" s="23">
        <v>649</v>
      </c>
      <c r="B647" s="23">
        <v>647</v>
      </c>
      <c r="C647" s="26" t="s">
        <v>662</v>
      </c>
      <c r="D647" s="3" t="s">
        <v>666</v>
      </c>
      <c r="E647" s="16"/>
      <c r="F647" s="16"/>
      <c r="G647" s="16"/>
      <c r="H647" s="12"/>
      <c r="I647" s="12"/>
      <c r="J647" s="15" t="e">
        <f t="shared" si="19"/>
        <v>#DIV/0!</v>
      </c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</row>
    <row r="648" spans="1:28" customFormat="1" ht="25.5">
      <c r="A648" s="23">
        <v>650</v>
      </c>
      <c r="B648" s="23">
        <v>648</v>
      </c>
      <c r="C648" s="26" t="s">
        <v>61</v>
      </c>
      <c r="D648" s="3" t="s">
        <v>667</v>
      </c>
      <c r="E648" s="16"/>
      <c r="F648" s="16"/>
      <c r="G648" s="16"/>
      <c r="H648" s="12"/>
      <c r="I648" s="12"/>
      <c r="J648" s="15" t="e">
        <f t="shared" si="19"/>
        <v>#DIV/0!</v>
      </c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</row>
    <row r="649" spans="1:28" customFormat="1" ht="31.5">
      <c r="A649" s="23">
        <v>651</v>
      </c>
      <c r="B649" s="23">
        <v>649</v>
      </c>
      <c r="C649" s="26" t="s">
        <v>61</v>
      </c>
      <c r="D649" s="3" t="s">
        <v>668</v>
      </c>
      <c r="E649" s="12" t="s">
        <v>1945</v>
      </c>
      <c r="F649" s="12" t="s">
        <v>1946</v>
      </c>
      <c r="G649" s="12" t="s">
        <v>1085</v>
      </c>
      <c r="H649" s="12">
        <v>104.92</v>
      </c>
      <c r="I649" s="12">
        <v>52</v>
      </c>
      <c r="J649" s="15">
        <f t="shared" si="19"/>
        <v>50.438429279451015</v>
      </c>
      <c r="K649" s="12" t="s">
        <v>1947</v>
      </c>
      <c r="L649" s="12" t="s">
        <v>1947</v>
      </c>
      <c r="M649" s="12" t="s">
        <v>1948</v>
      </c>
      <c r="N649" s="12" t="s">
        <v>1359</v>
      </c>
      <c r="O649" s="12" t="s">
        <v>1360</v>
      </c>
      <c r="P649" s="12">
        <v>99.22</v>
      </c>
      <c r="Q649" s="12">
        <v>78</v>
      </c>
      <c r="R649" s="15">
        <f>100-Q649/P649*100</f>
        <v>21.386817173956857</v>
      </c>
      <c r="S649" s="12" t="s">
        <v>1342</v>
      </c>
      <c r="T649" s="12" t="s">
        <v>1343</v>
      </c>
      <c r="U649" s="16"/>
      <c r="V649" s="16"/>
      <c r="W649" s="16"/>
      <c r="X649" s="16"/>
      <c r="Y649" s="16"/>
      <c r="Z649" s="16"/>
      <c r="AA649" s="16"/>
      <c r="AB649" s="16"/>
    </row>
    <row r="650" spans="1:28" customFormat="1" ht="25.5">
      <c r="A650" s="23">
        <v>652</v>
      </c>
      <c r="B650" s="23">
        <v>650</v>
      </c>
      <c r="C650" s="26" t="s">
        <v>61</v>
      </c>
      <c r="D650" s="3" t="s">
        <v>669</v>
      </c>
      <c r="E650" s="16"/>
      <c r="F650" s="16"/>
      <c r="G650" s="16"/>
      <c r="H650" s="12"/>
      <c r="I650" s="12"/>
      <c r="J650" s="15" t="e">
        <f t="shared" si="19"/>
        <v>#DIV/0!</v>
      </c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</row>
    <row r="651" spans="1:28" customFormat="1" ht="30">
      <c r="A651" s="23">
        <v>653</v>
      </c>
      <c r="B651" s="23">
        <v>651</v>
      </c>
      <c r="C651" s="26" t="s">
        <v>61</v>
      </c>
      <c r="D651" s="3" t="s">
        <v>670</v>
      </c>
      <c r="E651" s="16"/>
      <c r="F651" s="16"/>
      <c r="G651" s="16"/>
      <c r="H651" s="12"/>
      <c r="I651" s="12"/>
      <c r="J651" s="15" t="e">
        <f t="shared" si="19"/>
        <v>#DIV/0!</v>
      </c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</row>
    <row r="652" spans="1:28" customFormat="1" ht="31.5">
      <c r="A652" s="23">
        <v>654</v>
      </c>
      <c r="B652" s="23">
        <v>652</v>
      </c>
      <c r="C652" s="26" t="s">
        <v>61</v>
      </c>
      <c r="D652" s="3" t="s">
        <v>671</v>
      </c>
      <c r="E652" s="12" t="s">
        <v>1949</v>
      </c>
      <c r="F652" s="12" t="s">
        <v>1359</v>
      </c>
      <c r="G652" s="12" t="s">
        <v>1085</v>
      </c>
      <c r="H652" s="12">
        <v>522.53</v>
      </c>
      <c r="I652" s="12">
        <v>355.1</v>
      </c>
      <c r="J652" s="15">
        <f t="shared" si="19"/>
        <v>32.042179396398282</v>
      </c>
      <c r="K652" s="12" t="s">
        <v>1947</v>
      </c>
      <c r="L652" s="12" t="s">
        <v>1947</v>
      </c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</row>
    <row r="653" spans="1:28" customFormat="1" ht="31.5">
      <c r="A653" s="23">
        <v>655</v>
      </c>
      <c r="B653" s="23">
        <v>653</v>
      </c>
      <c r="C653" s="26" t="s">
        <v>61</v>
      </c>
      <c r="D653" s="3" t="s">
        <v>672</v>
      </c>
      <c r="E653" s="12" t="s">
        <v>1950</v>
      </c>
      <c r="F653" s="12" t="s">
        <v>1946</v>
      </c>
      <c r="G653" s="12" t="s">
        <v>1370</v>
      </c>
      <c r="H653" s="12">
        <v>60.07</v>
      </c>
      <c r="I653" s="12">
        <v>47.85</v>
      </c>
      <c r="J653" s="15">
        <f t="shared" si="19"/>
        <v>20.342933244548021</v>
      </c>
      <c r="K653" s="12" t="s">
        <v>1342</v>
      </c>
      <c r="L653" s="12" t="s">
        <v>1343</v>
      </c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</row>
    <row r="654" spans="1:28" customFormat="1" ht="45">
      <c r="A654" s="23">
        <v>656</v>
      </c>
      <c r="B654" s="23">
        <v>654</v>
      </c>
      <c r="C654" s="26" t="s">
        <v>61</v>
      </c>
      <c r="D654" s="3" t="s">
        <v>673</v>
      </c>
      <c r="E654" s="12" t="s">
        <v>1951</v>
      </c>
      <c r="F654" s="12" t="s">
        <v>5</v>
      </c>
      <c r="G654" s="12" t="s">
        <v>1360</v>
      </c>
      <c r="H654" s="12">
        <v>47.22</v>
      </c>
      <c r="I654" s="12">
        <v>38</v>
      </c>
      <c r="J654" s="15">
        <f t="shared" si="19"/>
        <v>19.525624735281653</v>
      </c>
      <c r="K654" s="12" t="s">
        <v>1342</v>
      </c>
      <c r="L654" s="12" t="s">
        <v>1343</v>
      </c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</row>
    <row r="655" spans="1:28" customFormat="1" ht="30">
      <c r="A655" s="23">
        <v>657</v>
      </c>
      <c r="B655" s="23">
        <v>655</v>
      </c>
      <c r="C655" s="26" t="s">
        <v>674</v>
      </c>
      <c r="D655" s="3" t="s">
        <v>675</v>
      </c>
      <c r="E655" s="16"/>
      <c r="F655" s="16"/>
      <c r="G655" s="16"/>
      <c r="H655" s="12"/>
      <c r="I655" s="12"/>
      <c r="J655" s="15" t="e">
        <f t="shared" si="19"/>
        <v>#DIV/0!</v>
      </c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</row>
    <row r="656" spans="1:28" customFormat="1" ht="30">
      <c r="A656" s="23">
        <v>658</v>
      </c>
      <c r="B656" s="23">
        <v>656</v>
      </c>
      <c r="C656" s="26" t="s">
        <v>674</v>
      </c>
      <c r="D656" s="3" t="s">
        <v>676</v>
      </c>
      <c r="E656" s="16"/>
      <c r="F656" s="16"/>
      <c r="G656" s="16"/>
      <c r="H656" s="12"/>
      <c r="I656" s="12"/>
      <c r="J656" s="15" t="e">
        <f t="shared" si="19"/>
        <v>#DIV/0!</v>
      </c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</row>
    <row r="657" spans="1:28" customFormat="1" ht="25.5">
      <c r="A657" s="23">
        <v>659</v>
      </c>
      <c r="B657" s="23">
        <v>657</v>
      </c>
      <c r="C657" s="26" t="s">
        <v>61</v>
      </c>
      <c r="D657" s="3" t="s">
        <v>677</v>
      </c>
      <c r="E657" s="16"/>
      <c r="F657" s="16"/>
      <c r="G657" s="16"/>
      <c r="H657" s="12"/>
      <c r="I657" s="12"/>
      <c r="J657" s="15" t="e">
        <f t="shared" si="19"/>
        <v>#DIV/0!</v>
      </c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</row>
    <row r="658" spans="1:28" customFormat="1" ht="30">
      <c r="A658" s="23">
        <v>660</v>
      </c>
      <c r="B658" s="23">
        <v>658</v>
      </c>
      <c r="C658" s="26" t="s">
        <v>61</v>
      </c>
      <c r="D658" s="3" t="s">
        <v>678</v>
      </c>
      <c r="E658" s="16"/>
      <c r="F658" s="16"/>
      <c r="G658" s="16"/>
      <c r="H658" s="12"/>
      <c r="I658" s="12"/>
      <c r="J658" s="15" t="e">
        <f t="shared" si="19"/>
        <v>#DIV/0!</v>
      </c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</row>
    <row r="659" spans="1:28" customFormat="1" ht="120">
      <c r="A659" s="23">
        <v>661</v>
      </c>
      <c r="B659" s="23">
        <v>659</v>
      </c>
      <c r="C659" s="26" t="s">
        <v>61</v>
      </c>
      <c r="D659" s="3" t="s">
        <v>679</v>
      </c>
      <c r="E659" s="16"/>
      <c r="F659" s="16"/>
      <c r="G659" s="16"/>
      <c r="H659" s="12"/>
      <c r="I659" s="12"/>
      <c r="J659" s="15" t="e">
        <f t="shared" si="19"/>
        <v>#DIV/0!</v>
      </c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</row>
    <row r="660" spans="1:28" customFormat="1" ht="30">
      <c r="A660" s="23">
        <v>662</v>
      </c>
      <c r="B660" s="23">
        <v>660</v>
      </c>
      <c r="C660" s="26" t="s">
        <v>680</v>
      </c>
      <c r="D660" s="3" t="s">
        <v>681</v>
      </c>
      <c r="E660" s="16"/>
      <c r="F660" s="16"/>
      <c r="G660" s="16"/>
      <c r="H660" s="12"/>
      <c r="I660" s="12"/>
      <c r="J660" s="15" t="e">
        <f t="shared" si="19"/>
        <v>#DIV/0!</v>
      </c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</row>
    <row r="661" spans="1:28" customFormat="1" ht="25.5">
      <c r="A661" s="23">
        <v>663</v>
      </c>
      <c r="B661" s="23">
        <v>661</v>
      </c>
      <c r="C661" s="26" t="s">
        <v>61</v>
      </c>
      <c r="D661" s="3" t="s">
        <v>682</v>
      </c>
      <c r="E661" s="16"/>
      <c r="F661" s="16"/>
      <c r="G661" s="16"/>
      <c r="H661" s="12"/>
      <c r="I661" s="12"/>
      <c r="J661" s="15" t="e">
        <f t="shared" si="19"/>
        <v>#DIV/0!</v>
      </c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</row>
    <row r="662" spans="1:28" customFormat="1" ht="38.25">
      <c r="A662" s="23">
        <v>664</v>
      </c>
      <c r="B662" s="23">
        <v>662</v>
      </c>
      <c r="C662" s="26" t="s">
        <v>683</v>
      </c>
      <c r="D662" s="3" t="s">
        <v>684</v>
      </c>
      <c r="E662" s="16"/>
      <c r="F662" s="16"/>
      <c r="G662" s="16"/>
      <c r="H662" s="12"/>
      <c r="I662" s="12"/>
      <c r="J662" s="15" t="e">
        <f t="shared" si="19"/>
        <v>#DIV/0!</v>
      </c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</row>
    <row r="663" spans="1:28" customFormat="1" ht="75">
      <c r="A663" s="23">
        <v>665</v>
      </c>
      <c r="B663" s="23">
        <v>663</v>
      </c>
      <c r="C663" s="26" t="s">
        <v>61</v>
      </c>
      <c r="D663" s="3" t="s">
        <v>685</v>
      </c>
      <c r="E663" s="16"/>
      <c r="F663" s="16"/>
      <c r="G663" s="16"/>
      <c r="H663" s="12"/>
      <c r="I663" s="12"/>
      <c r="J663" s="15" t="e">
        <f t="shared" si="19"/>
        <v>#DIV/0!</v>
      </c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</row>
    <row r="664" spans="1:28" customFormat="1" ht="31.5">
      <c r="A664" s="23">
        <v>666</v>
      </c>
      <c r="B664" s="23">
        <v>664</v>
      </c>
      <c r="C664" s="26" t="s">
        <v>61</v>
      </c>
      <c r="D664" s="3" t="s">
        <v>686</v>
      </c>
      <c r="E664" s="12" t="s">
        <v>1952</v>
      </c>
      <c r="F664" s="12" t="s">
        <v>1953</v>
      </c>
      <c r="G664" s="12" t="s">
        <v>1591</v>
      </c>
      <c r="H664" s="12">
        <v>116.82</v>
      </c>
      <c r="I664" s="12">
        <v>80</v>
      </c>
      <c r="J664" s="15">
        <f t="shared" si="19"/>
        <v>31.518575586372194</v>
      </c>
      <c r="K664" s="12" t="s">
        <v>1342</v>
      </c>
      <c r="L664" s="12" t="s">
        <v>1343</v>
      </c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</row>
    <row r="665" spans="1:28" customFormat="1" ht="25.5">
      <c r="A665" s="23">
        <v>667</v>
      </c>
      <c r="B665" s="23">
        <v>665</v>
      </c>
      <c r="C665" s="26" t="s">
        <v>61</v>
      </c>
      <c r="D665" s="3" t="s">
        <v>687</v>
      </c>
      <c r="E665" s="12"/>
      <c r="F665" s="12"/>
      <c r="G665" s="12"/>
      <c r="H665" s="12"/>
      <c r="I665" s="12"/>
      <c r="J665" s="15" t="e">
        <f t="shared" si="19"/>
        <v>#DIV/0!</v>
      </c>
      <c r="K665" s="12"/>
      <c r="L665" s="12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</row>
    <row r="666" spans="1:28" customFormat="1" ht="25.5">
      <c r="A666" s="23">
        <v>668</v>
      </c>
      <c r="B666" s="23">
        <v>666</v>
      </c>
      <c r="C666" s="26" t="s">
        <v>61</v>
      </c>
      <c r="D666" s="3" t="s">
        <v>688</v>
      </c>
      <c r="E666" s="12"/>
      <c r="F666" s="12"/>
      <c r="G666" s="12"/>
      <c r="H666" s="12"/>
      <c r="I666" s="12"/>
      <c r="J666" s="15" t="e">
        <f t="shared" si="19"/>
        <v>#DIV/0!</v>
      </c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6"/>
    </row>
    <row r="667" spans="1:28" customFormat="1" ht="47.25">
      <c r="A667" s="23">
        <v>669</v>
      </c>
      <c r="B667" s="23">
        <v>667</v>
      </c>
      <c r="C667" s="26" t="s">
        <v>683</v>
      </c>
      <c r="D667" s="3" t="s">
        <v>689</v>
      </c>
      <c r="E667" s="12" t="s">
        <v>1954</v>
      </c>
      <c r="F667" s="12" t="s">
        <v>1946</v>
      </c>
      <c r="G667" s="12" t="s">
        <v>1360</v>
      </c>
      <c r="H667" s="12">
        <v>677.38</v>
      </c>
      <c r="I667" s="12">
        <v>170</v>
      </c>
      <c r="J667" s="15">
        <f t="shared" si="19"/>
        <v>74.903303906226938</v>
      </c>
      <c r="K667" s="12" t="s">
        <v>1342</v>
      </c>
      <c r="L667" s="12" t="s">
        <v>1343</v>
      </c>
      <c r="M667" s="12" t="s">
        <v>1955</v>
      </c>
      <c r="N667" s="12" t="s">
        <v>1359</v>
      </c>
      <c r="O667" s="12" t="s">
        <v>1360</v>
      </c>
      <c r="P667" s="12">
        <v>661.26</v>
      </c>
      <c r="Q667" s="12">
        <v>146</v>
      </c>
      <c r="R667" s="15">
        <f>100-Q667/P667*100</f>
        <v>77.920938813779756</v>
      </c>
      <c r="S667" s="12" t="s">
        <v>1114</v>
      </c>
      <c r="T667" s="12" t="s">
        <v>1111</v>
      </c>
      <c r="U667" s="12" t="s">
        <v>1956</v>
      </c>
      <c r="V667" s="12" t="s">
        <v>1359</v>
      </c>
      <c r="W667" s="12" t="s">
        <v>1085</v>
      </c>
      <c r="X667" s="12">
        <v>629.54999999999995</v>
      </c>
      <c r="Y667" s="12">
        <v>205.15</v>
      </c>
      <c r="Z667" s="15">
        <f>100-Y667/X667*100</f>
        <v>67.413231673417528</v>
      </c>
      <c r="AA667" s="12" t="s">
        <v>1947</v>
      </c>
      <c r="AB667" s="12" t="s">
        <v>1947</v>
      </c>
    </row>
    <row r="668" spans="1:28" customFormat="1" ht="30">
      <c r="A668" s="23">
        <v>670</v>
      </c>
      <c r="B668" s="23">
        <v>668</v>
      </c>
      <c r="C668" s="26" t="s">
        <v>61</v>
      </c>
      <c r="D668" s="3" t="s">
        <v>690</v>
      </c>
      <c r="E668" s="16"/>
      <c r="F668" s="16"/>
      <c r="G668" s="16"/>
      <c r="H668" s="12"/>
      <c r="I668" s="12"/>
      <c r="J668" s="15" t="e">
        <f t="shared" si="19"/>
        <v>#DIV/0!</v>
      </c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</row>
    <row r="669" spans="1:28" customFormat="1" ht="15.75">
      <c r="A669" s="23">
        <v>671</v>
      </c>
      <c r="B669" s="23">
        <v>669</v>
      </c>
      <c r="C669" s="26" t="s">
        <v>662</v>
      </c>
      <c r="D669" s="3" t="s">
        <v>691</v>
      </c>
      <c r="E669" s="16"/>
      <c r="F669" s="16"/>
      <c r="G669" s="16"/>
      <c r="H669" s="12"/>
      <c r="I669" s="12"/>
      <c r="J669" s="15" t="e">
        <f t="shared" si="19"/>
        <v>#DIV/0!</v>
      </c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</row>
    <row r="670" spans="1:28" customFormat="1" ht="45">
      <c r="A670" s="23">
        <v>672</v>
      </c>
      <c r="B670" s="23">
        <v>670</v>
      </c>
      <c r="C670" s="26" t="s">
        <v>692</v>
      </c>
      <c r="D670" s="3" t="s">
        <v>693</v>
      </c>
      <c r="E670" s="12" t="s">
        <v>1957</v>
      </c>
      <c r="F670" s="12" t="s">
        <v>1958</v>
      </c>
      <c r="G670" s="12" t="s">
        <v>1360</v>
      </c>
      <c r="H670" s="12">
        <v>75.180000000000007</v>
      </c>
      <c r="I670" s="12">
        <v>45</v>
      </c>
      <c r="J670" s="15">
        <f t="shared" si="19"/>
        <v>40.143655227454111</v>
      </c>
      <c r="K670" s="12" t="s">
        <v>1114</v>
      </c>
      <c r="L670" s="12" t="s">
        <v>1111</v>
      </c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</row>
    <row r="671" spans="1:28" customFormat="1" ht="31.5">
      <c r="A671" s="23">
        <v>673</v>
      </c>
      <c r="B671" s="23">
        <v>671</v>
      </c>
      <c r="C671" s="26" t="s">
        <v>680</v>
      </c>
      <c r="D671" s="3" t="s">
        <v>694</v>
      </c>
      <c r="E671" s="12" t="s">
        <v>1959</v>
      </c>
      <c r="F671" s="12" t="s">
        <v>674</v>
      </c>
      <c r="G671" s="12" t="s">
        <v>1960</v>
      </c>
      <c r="H671" s="12">
        <v>185</v>
      </c>
      <c r="I671" s="12">
        <v>72</v>
      </c>
      <c r="J671" s="15">
        <f t="shared" si="19"/>
        <v>61.081081081081081</v>
      </c>
      <c r="K671" s="12" t="s">
        <v>1114</v>
      </c>
      <c r="L671" s="12" t="s">
        <v>1111</v>
      </c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</row>
    <row r="672" spans="1:28" customFormat="1" ht="25.5">
      <c r="A672" s="23">
        <v>674</v>
      </c>
      <c r="B672" s="23">
        <v>672</v>
      </c>
      <c r="C672" s="26" t="s">
        <v>692</v>
      </c>
      <c r="D672" s="3" t="s">
        <v>695</v>
      </c>
      <c r="E672" s="16"/>
      <c r="F672" s="16"/>
      <c r="G672" s="16"/>
      <c r="H672" s="12"/>
      <c r="I672" s="12"/>
      <c r="J672" s="15" t="e">
        <f t="shared" si="19"/>
        <v>#DIV/0!</v>
      </c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</row>
    <row r="673" spans="1:28" customFormat="1" ht="25.5">
      <c r="A673" s="23">
        <v>675</v>
      </c>
      <c r="B673" s="23">
        <v>673</v>
      </c>
      <c r="C673" s="26" t="s">
        <v>692</v>
      </c>
      <c r="D673" s="3" t="s">
        <v>696</v>
      </c>
      <c r="E673" s="16"/>
      <c r="F673" s="16"/>
      <c r="G673" s="16"/>
      <c r="H673" s="12"/>
      <c r="I673" s="12"/>
      <c r="J673" s="15" t="e">
        <f t="shared" si="19"/>
        <v>#DIV/0!</v>
      </c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</row>
    <row r="674" spans="1:28" customFormat="1" ht="75">
      <c r="A674" s="23">
        <v>676</v>
      </c>
      <c r="B674" s="23">
        <v>674</v>
      </c>
      <c r="C674" s="26" t="s">
        <v>61</v>
      </c>
      <c r="D674" s="3" t="s">
        <v>697</v>
      </c>
      <c r="E674" s="16"/>
      <c r="F674" s="16"/>
      <c r="G674" s="16"/>
      <c r="H674" s="12"/>
      <c r="I674" s="12"/>
      <c r="J674" s="15" t="e">
        <f t="shared" si="19"/>
        <v>#DIV/0!</v>
      </c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</row>
    <row r="675" spans="1:28" customFormat="1" ht="15.75">
      <c r="A675" s="23">
        <v>677</v>
      </c>
      <c r="B675" s="23">
        <v>675</v>
      </c>
      <c r="C675" s="26" t="s">
        <v>85</v>
      </c>
      <c r="D675" s="3" t="s">
        <v>698</v>
      </c>
      <c r="E675" s="16"/>
      <c r="F675" s="16"/>
      <c r="G675" s="16"/>
      <c r="H675" s="12"/>
      <c r="I675" s="12"/>
      <c r="J675" s="15" t="e">
        <f t="shared" si="19"/>
        <v>#DIV/0!</v>
      </c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</row>
    <row r="676" spans="1:28" customFormat="1" ht="30">
      <c r="A676" s="23">
        <v>678</v>
      </c>
      <c r="B676" s="23">
        <v>676</v>
      </c>
      <c r="C676" s="26" t="s">
        <v>61</v>
      </c>
      <c r="D676" s="3" t="s">
        <v>699</v>
      </c>
      <c r="E676" s="16"/>
      <c r="F676" s="16"/>
      <c r="G676" s="16"/>
      <c r="H676" s="12"/>
      <c r="I676" s="12"/>
      <c r="J676" s="15" t="e">
        <f t="shared" si="19"/>
        <v>#DIV/0!</v>
      </c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</row>
    <row r="677" spans="1:28" customFormat="1" ht="31.5">
      <c r="A677" s="23">
        <v>679</v>
      </c>
      <c r="B677" s="23">
        <v>677</v>
      </c>
      <c r="C677" s="26" t="s">
        <v>61</v>
      </c>
      <c r="D677" s="3" t="s">
        <v>700</v>
      </c>
      <c r="E677" s="12" t="s">
        <v>1961</v>
      </c>
      <c r="F677" s="12" t="s">
        <v>1946</v>
      </c>
      <c r="G677" s="12" t="s">
        <v>1962</v>
      </c>
      <c r="H677" s="12">
        <v>467.51</v>
      </c>
      <c r="I677" s="12">
        <v>380</v>
      </c>
      <c r="J677" s="15">
        <f t="shared" si="19"/>
        <v>18.718316185750041</v>
      </c>
      <c r="K677" s="12" t="s">
        <v>1342</v>
      </c>
      <c r="L677" s="12" t="s">
        <v>1343</v>
      </c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</row>
    <row r="678" spans="1:28" customFormat="1" ht="47.25">
      <c r="A678" s="23">
        <v>680</v>
      </c>
      <c r="B678" s="23">
        <v>678</v>
      </c>
      <c r="C678" s="26" t="s">
        <v>61</v>
      </c>
      <c r="D678" s="3" t="s">
        <v>701</v>
      </c>
      <c r="E678" s="12" t="s">
        <v>1963</v>
      </c>
      <c r="F678" s="12" t="s">
        <v>1359</v>
      </c>
      <c r="G678" s="12" t="s">
        <v>1085</v>
      </c>
      <c r="H678" s="12">
        <v>191.25</v>
      </c>
      <c r="I678" s="12">
        <v>45.15</v>
      </c>
      <c r="J678" s="15">
        <f t="shared" si="19"/>
        <v>76.392156862745097</v>
      </c>
      <c r="K678" s="12" t="s">
        <v>1947</v>
      </c>
      <c r="L678" s="12" t="s">
        <v>1947</v>
      </c>
      <c r="M678" s="12" t="s">
        <v>1964</v>
      </c>
      <c r="N678" s="12" t="s">
        <v>1946</v>
      </c>
      <c r="O678" s="12" t="s">
        <v>1360</v>
      </c>
      <c r="P678" s="12">
        <v>215.64</v>
      </c>
      <c r="Q678" s="12">
        <v>34</v>
      </c>
      <c r="R678" s="15">
        <f>100-Q678/P678*100</f>
        <v>84.232980894082729</v>
      </c>
      <c r="S678" s="12" t="s">
        <v>1114</v>
      </c>
      <c r="T678" s="12" t="s">
        <v>1111</v>
      </c>
      <c r="U678" s="12" t="s">
        <v>1965</v>
      </c>
      <c r="V678" s="12" t="s">
        <v>1946</v>
      </c>
      <c r="W678" s="12" t="s">
        <v>1085</v>
      </c>
      <c r="X678" s="12">
        <v>120.90600000000001</v>
      </c>
      <c r="Y678" s="12">
        <v>53</v>
      </c>
      <c r="Z678" s="15">
        <f>100-Y678/X678*100</f>
        <v>56.164292921773942</v>
      </c>
      <c r="AA678" s="12" t="s">
        <v>1355</v>
      </c>
      <c r="AB678" s="12" t="s">
        <v>1356</v>
      </c>
    </row>
    <row r="679" spans="1:28" customFormat="1" ht="45">
      <c r="A679" s="23">
        <v>681</v>
      </c>
      <c r="B679" s="23">
        <v>679</v>
      </c>
      <c r="C679" s="26" t="s">
        <v>61</v>
      </c>
      <c r="D679" s="3" t="s">
        <v>702</v>
      </c>
      <c r="E679" s="16"/>
      <c r="F679" s="16"/>
      <c r="G679" s="16"/>
      <c r="H679" s="12"/>
      <c r="I679" s="12"/>
      <c r="J679" s="15" t="e">
        <f t="shared" si="19"/>
        <v>#DIV/0!</v>
      </c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</row>
    <row r="680" spans="1:28" customFormat="1" ht="31.5">
      <c r="A680" s="23">
        <v>682</v>
      </c>
      <c r="B680" s="23">
        <v>680</v>
      </c>
      <c r="C680" s="26" t="s">
        <v>61</v>
      </c>
      <c r="D680" s="3" t="s">
        <v>703</v>
      </c>
      <c r="E680" s="12" t="s">
        <v>1966</v>
      </c>
      <c r="F680" s="12" t="s">
        <v>1946</v>
      </c>
      <c r="G680" s="12" t="s">
        <v>1360</v>
      </c>
      <c r="H680" s="12">
        <v>216.16</v>
      </c>
      <c r="I680" s="12">
        <v>160</v>
      </c>
      <c r="J680" s="15">
        <f t="shared" si="19"/>
        <v>25.980754996299041</v>
      </c>
      <c r="K680" s="12" t="s">
        <v>1342</v>
      </c>
      <c r="L680" s="12" t="s">
        <v>1343</v>
      </c>
      <c r="M680" s="12" t="s">
        <v>1968</v>
      </c>
      <c r="N680" s="12" t="s">
        <v>1946</v>
      </c>
      <c r="O680" s="12" t="s">
        <v>1085</v>
      </c>
      <c r="P680" s="12">
        <v>183.62</v>
      </c>
      <c r="Q680" s="12">
        <v>98.75</v>
      </c>
      <c r="R680" s="15">
        <f>100-Q680/P680*100</f>
        <v>46.220455288094975</v>
      </c>
      <c r="S680" s="12" t="s">
        <v>1947</v>
      </c>
      <c r="T680" s="12" t="s">
        <v>1947</v>
      </c>
      <c r="U680" s="16"/>
      <c r="V680" s="16"/>
      <c r="W680" s="16"/>
      <c r="X680" s="16"/>
      <c r="Y680" s="16"/>
      <c r="Z680" s="16"/>
      <c r="AA680" s="16"/>
      <c r="AB680" s="16"/>
    </row>
    <row r="681" spans="1:28" customFormat="1" ht="25.5">
      <c r="A681" s="23">
        <v>683</v>
      </c>
      <c r="B681" s="23">
        <v>681</v>
      </c>
      <c r="C681" s="26" t="s">
        <v>61</v>
      </c>
      <c r="D681" s="3" t="s">
        <v>704</v>
      </c>
      <c r="E681" s="12"/>
      <c r="F681" s="12"/>
      <c r="G681" s="12"/>
      <c r="H681" s="12"/>
      <c r="I681" s="12"/>
      <c r="J681" s="15" t="e">
        <f t="shared" si="19"/>
        <v>#DIV/0!</v>
      </c>
      <c r="K681" s="12"/>
      <c r="L681" s="12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</row>
    <row r="682" spans="1:28" customFormat="1" ht="47.25">
      <c r="A682" s="23">
        <v>684</v>
      </c>
      <c r="B682" s="23">
        <v>682</v>
      </c>
      <c r="C682" s="26" t="s">
        <v>61</v>
      </c>
      <c r="D682" s="3" t="s">
        <v>705</v>
      </c>
      <c r="E682" s="12" t="s">
        <v>1967</v>
      </c>
      <c r="F682" s="12" t="s">
        <v>1946</v>
      </c>
      <c r="G682" s="12" t="s">
        <v>1360</v>
      </c>
      <c r="H682" s="12">
        <v>89.17</v>
      </c>
      <c r="I682" s="12">
        <v>40.85</v>
      </c>
      <c r="J682" s="15">
        <f t="shared" si="19"/>
        <v>54.18862846248738</v>
      </c>
      <c r="K682" s="12" t="s">
        <v>1342</v>
      </c>
      <c r="L682" s="12" t="s">
        <v>1343</v>
      </c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</row>
    <row r="683" spans="1:28" customFormat="1" ht="30">
      <c r="A683" s="23">
        <v>685</v>
      </c>
      <c r="B683" s="23">
        <v>683</v>
      </c>
      <c r="C683" s="26" t="s">
        <v>662</v>
      </c>
      <c r="D683" s="3" t="s">
        <v>706</v>
      </c>
      <c r="E683" s="16"/>
      <c r="F683" s="16"/>
      <c r="G683" s="16"/>
      <c r="H683" s="12"/>
      <c r="I683" s="12"/>
      <c r="J683" s="15" t="e">
        <f t="shared" si="19"/>
        <v>#DIV/0!</v>
      </c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</row>
    <row r="684" spans="1:28" customFormat="1" ht="25.5">
      <c r="A684" s="23">
        <v>686</v>
      </c>
      <c r="B684" s="23">
        <v>684</v>
      </c>
      <c r="C684" s="26" t="s">
        <v>692</v>
      </c>
      <c r="D684" s="3" t="s">
        <v>707</v>
      </c>
      <c r="E684" s="16"/>
      <c r="F684" s="16"/>
      <c r="G684" s="16"/>
      <c r="H684" s="12"/>
      <c r="I684" s="12"/>
      <c r="J684" s="15" t="e">
        <f t="shared" si="19"/>
        <v>#DIV/0!</v>
      </c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</row>
    <row r="685" spans="1:28" customFormat="1" ht="60">
      <c r="A685" s="23">
        <v>687</v>
      </c>
      <c r="B685" s="23">
        <v>685</v>
      </c>
      <c r="C685" s="26" t="s">
        <v>708</v>
      </c>
      <c r="D685" s="3" t="s">
        <v>709</v>
      </c>
      <c r="E685" s="16"/>
      <c r="F685" s="16"/>
      <c r="G685" s="16"/>
      <c r="H685" s="12"/>
      <c r="I685" s="12"/>
      <c r="J685" s="15" t="e">
        <f t="shared" si="19"/>
        <v>#DIV/0!</v>
      </c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</row>
    <row r="686" spans="1:28" customFormat="1" ht="25.5">
      <c r="A686" s="23">
        <v>688</v>
      </c>
      <c r="B686" s="23">
        <v>686</v>
      </c>
      <c r="C686" s="26" t="s">
        <v>61</v>
      </c>
      <c r="D686" s="3" t="s">
        <v>710</v>
      </c>
      <c r="E686" s="16"/>
      <c r="F686" s="16"/>
      <c r="G686" s="16"/>
      <c r="H686" s="12"/>
      <c r="I686" s="12"/>
      <c r="J686" s="15" t="e">
        <f t="shared" si="19"/>
        <v>#DIV/0!</v>
      </c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</row>
    <row r="687" spans="1:28" customFormat="1" ht="60">
      <c r="A687" s="23">
        <v>689</v>
      </c>
      <c r="B687" s="23">
        <v>687</v>
      </c>
      <c r="C687" s="26" t="s">
        <v>662</v>
      </c>
      <c r="D687" s="3" t="s">
        <v>711</v>
      </c>
      <c r="E687" s="16"/>
      <c r="F687" s="16"/>
      <c r="G687" s="16"/>
      <c r="H687" s="12"/>
      <c r="I687" s="12"/>
      <c r="J687" s="15" t="e">
        <f t="shared" si="19"/>
        <v>#DIV/0!</v>
      </c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</row>
    <row r="688" spans="1:28" customFormat="1" ht="60">
      <c r="A688" s="23">
        <v>690</v>
      </c>
      <c r="B688" s="23">
        <v>688</v>
      </c>
      <c r="C688" s="26" t="s">
        <v>662</v>
      </c>
      <c r="D688" s="3" t="s">
        <v>712</v>
      </c>
      <c r="E688" s="16"/>
      <c r="F688" s="16"/>
      <c r="G688" s="16"/>
      <c r="H688" s="12"/>
      <c r="I688" s="12"/>
      <c r="J688" s="15" t="e">
        <f t="shared" si="19"/>
        <v>#DIV/0!</v>
      </c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</row>
    <row r="689" spans="1:28" customFormat="1" ht="31.5">
      <c r="A689" s="23">
        <v>691</v>
      </c>
      <c r="B689" s="23">
        <v>689</v>
      </c>
      <c r="C689" s="26" t="s">
        <v>61</v>
      </c>
      <c r="D689" s="3" t="s">
        <v>713</v>
      </c>
      <c r="E689" s="12" t="s">
        <v>1969</v>
      </c>
      <c r="F689" s="12" t="s">
        <v>1946</v>
      </c>
      <c r="G689" s="12" t="s">
        <v>1370</v>
      </c>
      <c r="H689" s="12">
        <v>64.709999999999994</v>
      </c>
      <c r="I689" s="12">
        <v>48</v>
      </c>
      <c r="J689" s="15">
        <f t="shared" si="19"/>
        <v>25.822902178952248</v>
      </c>
      <c r="K689" s="12" t="s">
        <v>1342</v>
      </c>
      <c r="L689" s="12" t="s">
        <v>1343</v>
      </c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</row>
    <row r="690" spans="1:28" customFormat="1" ht="31.5">
      <c r="A690" s="23">
        <v>692</v>
      </c>
      <c r="B690" s="23">
        <v>690</v>
      </c>
      <c r="C690" s="28" t="s">
        <v>61</v>
      </c>
      <c r="D690" s="7" t="s">
        <v>714</v>
      </c>
      <c r="E690" s="12" t="s">
        <v>1970</v>
      </c>
      <c r="F690" s="12" t="s">
        <v>1946</v>
      </c>
      <c r="G690" s="12" t="s">
        <v>1360</v>
      </c>
      <c r="H690" s="12">
        <v>79.959999999999994</v>
      </c>
      <c r="I690" s="12">
        <v>53.3</v>
      </c>
      <c r="J690" s="15">
        <f t="shared" si="19"/>
        <v>33.341670835417702</v>
      </c>
      <c r="K690" s="12" t="s">
        <v>1342</v>
      </c>
      <c r="L690" s="12" t="s">
        <v>1343</v>
      </c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</row>
    <row r="691" spans="1:28" customFormat="1" ht="25.5">
      <c r="A691" s="23">
        <v>693</v>
      </c>
      <c r="B691" s="23">
        <v>691</v>
      </c>
      <c r="C691" s="28" t="s">
        <v>61</v>
      </c>
      <c r="D691" s="7" t="s">
        <v>715</v>
      </c>
      <c r="E691" s="16"/>
      <c r="F691" s="16"/>
      <c r="G691" s="16"/>
      <c r="H691" s="12"/>
      <c r="I691" s="12"/>
      <c r="J691" s="15" t="e">
        <f t="shared" si="19"/>
        <v>#DIV/0!</v>
      </c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</row>
    <row r="692" spans="1:28" customFormat="1" ht="60">
      <c r="A692" s="23">
        <v>694</v>
      </c>
      <c r="B692" s="23">
        <v>692</v>
      </c>
      <c r="C692" s="26" t="s">
        <v>61</v>
      </c>
      <c r="D692" s="3" t="s">
        <v>716</v>
      </c>
      <c r="E692" s="16"/>
      <c r="F692" s="16"/>
      <c r="G692" s="16"/>
      <c r="H692" s="12"/>
      <c r="I692" s="12"/>
      <c r="J692" s="15" t="e">
        <f t="shared" si="19"/>
        <v>#DIV/0!</v>
      </c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</row>
    <row r="693" spans="1:28" customFormat="1" ht="30">
      <c r="A693" s="23">
        <v>695</v>
      </c>
      <c r="B693" s="23">
        <v>693</v>
      </c>
      <c r="C693" s="26" t="s">
        <v>692</v>
      </c>
      <c r="D693" s="3" t="s">
        <v>717</v>
      </c>
      <c r="E693" s="16"/>
      <c r="F693" s="16"/>
      <c r="G693" s="16"/>
      <c r="H693" s="12"/>
      <c r="I693" s="12"/>
      <c r="J693" s="15" t="e">
        <f t="shared" si="19"/>
        <v>#DIV/0!</v>
      </c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</row>
    <row r="694" spans="1:28" customFormat="1" ht="25.5">
      <c r="A694" s="23">
        <v>696</v>
      </c>
      <c r="B694" s="23">
        <v>694</v>
      </c>
      <c r="C694" s="26" t="s">
        <v>61</v>
      </c>
      <c r="D694" s="3" t="s">
        <v>718</v>
      </c>
      <c r="E694" s="16"/>
      <c r="F694" s="16"/>
      <c r="G694" s="16"/>
      <c r="H694" s="12"/>
      <c r="I694" s="12"/>
      <c r="J694" s="15" t="e">
        <f t="shared" si="19"/>
        <v>#DIV/0!</v>
      </c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</row>
    <row r="695" spans="1:28" customFormat="1" ht="25.5">
      <c r="A695" s="23">
        <v>697</v>
      </c>
      <c r="B695" s="23">
        <v>695</v>
      </c>
      <c r="C695" s="26" t="s">
        <v>61</v>
      </c>
      <c r="D695" s="3" t="s">
        <v>719</v>
      </c>
      <c r="E695" s="16"/>
      <c r="F695" s="16"/>
      <c r="G695" s="16"/>
      <c r="H695" s="12"/>
      <c r="I695" s="12"/>
      <c r="J695" s="15" t="e">
        <f t="shared" si="19"/>
        <v>#DIV/0!</v>
      </c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</row>
    <row r="696" spans="1:28" customFormat="1" ht="45">
      <c r="A696" s="23">
        <v>698</v>
      </c>
      <c r="B696" s="23">
        <v>696</v>
      </c>
      <c r="C696" s="26" t="s">
        <v>61</v>
      </c>
      <c r="D696" s="3" t="s">
        <v>720</v>
      </c>
      <c r="E696" s="16"/>
      <c r="F696" s="16"/>
      <c r="G696" s="16"/>
      <c r="H696" s="12"/>
      <c r="I696" s="12"/>
      <c r="J696" s="15" t="e">
        <f t="shared" si="19"/>
        <v>#DIV/0!</v>
      </c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</row>
    <row r="697" spans="1:28" customFormat="1" ht="47.25">
      <c r="A697" s="23">
        <v>699</v>
      </c>
      <c r="B697" s="23">
        <v>697</v>
      </c>
      <c r="C697" s="26" t="s">
        <v>61</v>
      </c>
      <c r="D697" s="3" t="s">
        <v>336</v>
      </c>
      <c r="E697" s="12" t="s">
        <v>1971</v>
      </c>
      <c r="F697" s="12" t="s">
        <v>1946</v>
      </c>
      <c r="G697" s="12" t="s">
        <v>1360</v>
      </c>
      <c r="H697" s="12">
        <v>148.61000000000001</v>
      </c>
      <c r="I697" s="12">
        <v>52</v>
      </c>
      <c r="J697" s="15">
        <f t="shared" si="19"/>
        <v>65.009084180068641</v>
      </c>
      <c r="K697" s="12" t="s">
        <v>1342</v>
      </c>
      <c r="L697" s="12" t="s">
        <v>1343</v>
      </c>
      <c r="M697" s="12" t="s">
        <v>1972</v>
      </c>
      <c r="N697" s="12" t="s">
        <v>1359</v>
      </c>
      <c r="O697" s="12" t="s">
        <v>1360</v>
      </c>
      <c r="P697" s="12">
        <v>126.16</v>
      </c>
      <c r="Q697" s="12">
        <v>46</v>
      </c>
      <c r="R697" s="15">
        <f>100-Q697/P697*100</f>
        <v>63.538363982244768</v>
      </c>
      <c r="S697" s="12" t="s">
        <v>1114</v>
      </c>
      <c r="T697" s="12" t="s">
        <v>1111</v>
      </c>
      <c r="U697" s="12" t="s">
        <v>1973</v>
      </c>
      <c r="V697" s="12" t="s">
        <v>1946</v>
      </c>
      <c r="W697" s="12" t="s">
        <v>1085</v>
      </c>
      <c r="X697" s="12">
        <v>107.02</v>
      </c>
      <c r="Y697" s="12">
        <v>38</v>
      </c>
      <c r="Z697" s="15">
        <f>100-Y697/X697*100</f>
        <v>64.492618202205193</v>
      </c>
      <c r="AA697" s="12" t="s">
        <v>1947</v>
      </c>
      <c r="AB697" s="12" t="s">
        <v>1947</v>
      </c>
    </row>
    <row r="698" spans="1:28" customFormat="1" ht="31.5">
      <c r="A698" s="23">
        <v>700</v>
      </c>
      <c r="B698" s="23">
        <v>698</v>
      </c>
      <c r="C698" s="26" t="s">
        <v>61</v>
      </c>
      <c r="D698" s="3" t="s">
        <v>721</v>
      </c>
      <c r="E698" s="12" t="s">
        <v>1974</v>
      </c>
      <c r="F698" s="12" t="s">
        <v>1946</v>
      </c>
      <c r="G698" s="12" t="s">
        <v>1085</v>
      </c>
      <c r="H698" s="12">
        <v>68.2</v>
      </c>
      <c r="I698" s="12">
        <v>35</v>
      </c>
      <c r="J698" s="15">
        <f t="shared" si="19"/>
        <v>48.680351906158357</v>
      </c>
      <c r="K698" s="12" t="s">
        <v>1947</v>
      </c>
      <c r="L698" s="12" t="s">
        <v>1947</v>
      </c>
      <c r="M698" s="16"/>
      <c r="N698" s="16"/>
      <c r="O698" s="16"/>
      <c r="P698" s="16"/>
      <c r="Q698" s="16"/>
      <c r="R698" s="16"/>
      <c r="S698" s="16"/>
      <c r="T698" s="16"/>
      <c r="U698" s="12"/>
      <c r="V698" s="12"/>
      <c r="W698" s="12"/>
      <c r="X698" s="12"/>
      <c r="Y698" s="12"/>
      <c r="Z698" s="12"/>
      <c r="AA698" s="12"/>
      <c r="AB698" s="12"/>
    </row>
    <row r="699" spans="1:28" customFormat="1" ht="47.25">
      <c r="A699" s="23">
        <v>701</v>
      </c>
      <c r="B699" s="23">
        <v>699</v>
      </c>
      <c r="C699" s="26" t="s">
        <v>61</v>
      </c>
      <c r="D699" s="3" t="s">
        <v>722</v>
      </c>
      <c r="E699" s="12" t="s">
        <v>1975</v>
      </c>
      <c r="F699" s="12" t="s">
        <v>1946</v>
      </c>
      <c r="G699" s="12" t="s">
        <v>1085</v>
      </c>
      <c r="H699" s="12">
        <v>370.31799999999998</v>
      </c>
      <c r="I699" s="12">
        <v>99</v>
      </c>
      <c r="J699" s="15">
        <f t="shared" si="19"/>
        <v>73.266219843485871</v>
      </c>
      <c r="K699" s="12" t="s">
        <v>1355</v>
      </c>
      <c r="L699" s="12" t="s">
        <v>1356</v>
      </c>
      <c r="M699" s="12" t="s">
        <v>1976</v>
      </c>
      <c r="N699" s="12" t="s">
        <v>1946</v>
      </c>
      <c r="O699" s="12" t="s">
        <v>1962</v>
      </c>
      <c r="P699" s="12">
        <v>403.96</v>
      </c>
      <c r="Q699" s="12">
        <v>295</v>
      </c>
      <c r="R699" s="15">
        <f>100-Q699/P699*100</f>
        <v>26.972967620556489</v>
      </c>
      <c r="S699" s="12" t="s">
        <v>1342</v>
      </c>
      <c r="T699" s="12" t="s">
        <v>1343</v>
      </c>
      <c r="U699" s="16"/>
      <c r="V699" s="16"/>
      <c r="W699" s="16"/>
      <c r="X699" s="16"/>
      <c r="Y699" s="16"/>
      <c r="Z699" s="16"/>
      <c r="AA699" s="16"/>
      <c r="AB699" s="16"/>
    </row>
    <row r="700" spans="1:28" customFormat="1" ht="31.5">
      <c r="A700" s="23">
        <v>702</v>
      </c>
      <c r="B700" s="23">
        <v>700</v>
      </c>
      <c r="C700" s="26" t="s">
        <v>61</v>
      </c>
      <c r="D700" s="3" t="s">
        <v>723</v>
      </c>
      <c r="E700" s="12" t="s">
        <v>1977</v>
      </c>
      <c r="F700" s="12" t="s">
        <v>1946</v>
      </c>
      <c r="G700" s="12" t="s">
        <v>1591</v>
      </c>
      <c r="H700" s="12">
        <v>151.66999999999999</v>
      </c>
      <c r="I700" s="12">
        <v>111.3</v>
      </c>
      <c r="J700" s="15">
        <f t="shared" si="19"/>
        <v>26.61699742862794</v>
      </c>
      <c r="K700" s="12" t="s">
        <v>1342</v>
      </c>
      <c r="L700" s="12" t="s">
        <v>1343</v>
      </c>
      <c r="M700" s="12"/>
      <c r="N700" s="12"/>
      <c r="O700" s="12"/>
      <c r="P700" s="12"/>
      <c r="Q700" s="12"/>
      <c r="R700" s="12"/>
      <c r="S700" s="12"/>
      <c r="T700" s="12"/>
      <c r="U700" s="16"/>
      <c r="V700" s="16"/>
      <c r="W700" s="16"/>
      <c r="X700" s="16"/>
      <c r="Y700" s="16"/>
      <c r="Z700" s="16"/>
      <c r="AA700" s="16"/>
      <c r="AB700" s="16"/>
    </row>
    <row r="701" spans="1:28" customFormat="1" ht="15.75">
      <c r="A701" s="23">
        <v>703</v>
      </c>
      <c r="B701" s="23">
        <v>701</v>
      </c>
      <c r="C701" s="26" t="s">
        <v>85</v>
      </c>
      <c r="D701" s="3" t="s">
        <v>724</v>
      </c>
      <c r="E701" s="16"/>
      <c r="F701" s="16"/>
      <c r="G701" s="16"/>
      <c r="H701" s="12"/>
      <c r="I701" s="12"/>
      <c r="J701" s="15" t="e">
        <f t="shared" si="19"/>
        <v>#DIV/0!</v>
      </c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</row>
    <row r="702" spans="1:28" customFormat="1" ht="47.25">
      <c r="A702" s="23">
        <v>704</v>
      </c>
      <c r="B702" s="23">
        <v>702</v>
      </c>
      <c r="C702" s="26" t="s">
        <v>61</v>
      </c>
      <c r="D702" s="3" t="s">
        <v>725</v>
      </c>
      <c r="E702" s="12" t="s">
        <v>1978</v>
      </c>
      <c r="F702" s="12" t="s">
        <v>1946</v>
      </c>
      <c r="G702" s="12" t="s">
        <v>1085</v>
      </c>
      <c r="H702" s="12">
        <v>209.84</v>
      </c>
      <c r="I702" s="12">
        <v>55.6</v>
      </c>
      <c r="J702" s="15">
        <f t="shared" si="19"/>
        <v>73.503621807091122</v>
      </c>
      <c r="K702" s="12" t="s">
        <v>1355</v>
      </c>
      <c r="L702" s="12" t="s">
        <v>1356</v>
      </c>
      <c r="M702" s="12" t="s">
        <v>1980</v>
      </c>
      <c r="N702" s="12" t="s">
        <v>1359</v>
      </c>
      <c r="O702" s="12" t="s">
        <v>1360</v>
      </c>
      <c r="P702" s="12">
        <v>213.28</v>
      </c>
      <c r="Q702" s="12">
        <v>86</v>
      </c>
      <c r="R702" s="15">
        <f>100-Q702/P702*100</f>
        <v>59.677419354838712</v>
      </c>
      <c r="S702" s="12" t="s">
        <v>1114</v>
      </c>
      <c r="T702" s="12" t="s">
        <v>1111</v>
      </c>
      <c r="U702" s="12" t="s">
        <v>1981</v>
      </c>
      <c r="V702" s="12" t="s">
        <v>1946</v>
      </c>
      <c r="W702" s="12" t="s">
        <v>1085</v>
      </c>
      <c r="X702" s="12">
        <v>178.37</v>
      </c>
      <c r="Y702" s="12">
        <v>68.150000000000006</v>
      </c>
      <c r="Z702" s="15">
        <f>100-Y702/X702*100</f>
        <v>61.79290239390032</v>
      </c>
      <c r="AA702" s="12" t="s">
        <v>1947</v>
      </c>
      <c r="AB702" s="12" t="s">
        <v>1947</v>
      </c>
    </row>
    <row r="703" spans="1:28" customFormat="1" ht="47.25">
      <c r="A703" s="23">
        <v>705</v>
      </c>
      <c r="B703" s="23">
        <v>703</v>
      </c>
      <c r="C703" s="26" t="s">
        <v>61</v>
      </c>
      <c r="D703" s="3" t="s">
        <v>726</v>
      </c>
      <c r="E703" s="12" t="s">
        <v>1979</v>
      </c>
      <c r="F703" s="12" t="s">
        <v>1946</v>
      </c>
      <c r="G703" s="12" t="s">
        <v>1085</v>
      </c>
      <c r="H703" s="12">
        <v>280</v>
      </c>
      <c r="I703" s="12">
        <v>79</v>
      </c>
      <c r="J703" s="15">
        <f t="shared" si="19"/>
        <v>71.785714285714278</v>
      </c>
      <c r="K703" s="12" t="s">
        <v>1355</v>
      </c>
      <c r="L703" s="12" t="s">
        <v>1356</v>
      </c>
      <c r="M703" s="12" t="s">
        <v>1984</v>
      </c>
      <c r="N703" s="12" t="s">
        <v>1946</v>
      </c>
      <c r="O703" s="12" t="s">
        <v>1360</v>
      </c>
      <c r="P703" s="12">
        <v>320.48</v>
      </c>
      <c r="Q703" s="12">
        <v>140</v>
      </c>
      <c r="R703" s="15">
        <f>100-Q703/P703*100</f>
        <v>56.315526709935099</v>
      </c>
      <c r="S703" s="12" t="s">
        <v>1342</v>
      </c>
      <c r="T703" s="12" t="s">
        <v>1343</v>
      </c>
      <c r="U703" s="12" t="s">
        <v>1982</v>
      </c>
      <c r="V703" s="12" t="s">
        <v>1946</v>
      </c>
      <c r="W703" s="12" t="s">
        <v>1983</v>
      </c>
      <c r="X703" s="12">
        <v>293.79000000000002</v>
      </c>
      <c r="Y703" s="12">
        <v>93.15</v>
      </c>
      <c r="Z703" s="15">
        <f>100-Y703/X703*100</f>
        <v>68.293679158582663</v>
      </c>
      <c r="AA703" s="12" t="s">
        <v>1947</v>
      </c>
      <c r="AB703" s="12" t="s">
        <v>1947</v>
      </c>
    </row>
    <row r="704" spans="1:28" customFormat="1" ht="45">
      <c r="A704" s="23">
        <v>706</v>
      </c>
      <c r="B704" s="23">
        <v>704</v>
      </c>
      <c r="C704" s="26" t="s">
        <v>692</v>
      </c>
      <c r="D704" s="3" t="s">
        <v>727</v>
      </c>
      <c r="E704" s="16"/>
      <c r="F704" s="16"/>
      <c r="G704" s="16"/>
      <c r="H704" s="12"/>
      <c r="I704" s="12"/>
      <c r="J704" s="15" t="e">
        <f t="shared" si="19"/>
        <v>#DIV/0!</v>
      </c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</row>
    <row r="705" spans="1:28" customFormat="1" ht="57">
      <c r="A705" s="23">
        <v>707</v>
      </c>
      <c r="B705" s="23">
        <v>705</v>
      </c>
      <c r="C705" s="26"/>
      <c r="D705" s="4" t="s">
        <v>728</v>
      </c>
      <c r="E705" s="16"/>
      <c r="F705" s="16"/>
      <c r="G705" s="16"/>
      <c r="H705" s="12"/>
      <c r="I705" s="12"/>
      <c r="J705" s="15" t="e">
        <f t="shared" ref="J705:J768" si="20">100-I705/H705*100</f>
        <v>#DIV/0!</v>
      </c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</row>
    <row r="706" spans="1:28" customFormat="1" ht="15.75">
      <c r="A706" s="23">
        <v>708</v>
      </c>
      <c r="B706" s="23">
        <v>706</v>
      </c>
      <c r="C706" s="26" t="s">
        <v>5</v>
      </c>
      <c r="D706" s="3" t="s">
        <v>729</v>
      </c>
      <c r="E706" s="16"/>
      <c r="F706" s="16"/>
      <c r="G706" s="16"/>
      <c r="H706" s="12"/>
      <c r="I706" s="12"/>
      <c r="J706" s="15" t="e">
        <f t="shared" si="20"/>
        <v>#DIV/0!</v>
      </c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</row>
    <row r="707" spans="1:28" customFormat="1" ht="15.75">
      <c r="A707" s="23">
        <v>709</v>
      </c>
      <c r="B707" s="23">
        <v>707</v>
      </c>
      <c r="C707" s="26" t="s">
        <v>680</v>
      </c>
      <c r="D707" s="3" t="s">
        <v>663</v>
      </c>
      <c r="E707" s="16"/>
      <c r="F707" s="16"/>
      <c r="G707" s="16"/>
      <c r="H707" s="12"/>
      <c r="I707" s="12"/>
      <c r="J707" s="15" t="e">
        <f t="shared" si="20"/>
        <v>#DIV/0!</v>
      </c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</row>
    <row r="708" spans="1:28" customFormat="1" ht="75">
      <c r="A708" s="23">
        <v>710</v>
      </c>
      <c r="B708" s="23">
        <v>708</v>
      </c>
      <c r="C708" s="26" t="s">
        <v>662</v>
      </c>
      <c r="D708" s="3" t="s">
        <v>730</v>
      </c>
      <c r="E708" s="16"/>
      <c r="F708" s="16"/>
      <c r="G708" s="16"/>
      <c r="H708" s="12"/>
      <c r="I708" s="12"/>
      <c r="J708" s="15" t="e">
        <f t="shared" si="20"/>
        <v>#DIV/0!</v>
      </c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</row>
    <row r="709" spans="1:28" customFormat="1" ht="45">
      <c r="A709" s="23">
        <v>711</v>
      </c>
      <c r="B709" s="23">
        <v>709</v>
      </c>
      <c r="C709" s="26" t="s">
        <v>35</v>
      </c>
      <c r="D709" s="3" t="s">
        <v>731</v>
      </c>
      <c r="E709" s="16"/>
      <c r="F709" s="16"/>
      <c r="G709" s="16"/>
      <c r="H709" s="12"/>
      <c r="I709" s="12"/>
      <c r="J709" s="15" t="e">
        <f t="shared" si="20"/>
        <v>#DIV/0!</v>
      </c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</row>
    <row r="710" spans="1:28" customFormat="1" ht="25.5">
      <c r="A710" s="23">
        <v>712</v>
      </c>
      <c r="B710" s="23">
        <v>710</v>
      </c>
      <c r="C710" s="26" t="s">
        <v>420</v>
      </c>
      <c r="D710" s="3" t="s">
        <v>732</v>
      </c>
      <c r="E710" s="12"/>
      <c r="F710" s="12"/>
      <c r="G710" s="12"/>
      <c r="H710" s="12"/>
      <c r="I710" s="12"/>
      <c r="J710" s="15"/>
      <c r="K710" s="12"/>
      <c r="L710" s="12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</row>
    <row r="711" spans="1:28" customFormat="1" ht="30">
      <c r="A711" s="23">
        <v>713</v>
      </c>
      <c r="B711" s="23">
        <v>711</v>
      </c>
      <c r="C711" s="26" t="s">
        <v>420</v>
      </c>
      <c r="D711" s="3" t="s">
        <v>733</v>
      </c>
      <c r="E711" s="16"/>
      <c r="F711" s="16"/>
      <c r="G711" s="16"/>
      <c r="H711" s="12"/>
      <c r="I711" s="12"/>
      <c r="J711" s="15" t="e">
        <f t="shared" si="20"/>
        <v>#DIV/0!</v>
      </c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</row>
    <row r="712" spans="1:28" customFormat="1" ht="25.5">
      <c r="A712" s="23">
        <v>714</v>
      </c>
      <c r="B712" s="23">
        <v>712</v>
      </c>
      <c r="C712" s="26" t="s">
        <v>420</v>
      </c>
      <c r="D712" s="3" t="s">
        <v>665</v>
      </c>
      <c r="E712" s="16"/>
      <c r="F712" s="16"/>
      <c r="G712" s="16"/>
      <c r="H712" s="12"/>
      <c r="I712" s="12"/>
      <c r="J712" s="15" t="e">
        <f t="shared" si="20"/>
        <v>#DIV/0!</v>
      </c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</row>
    <row r="713" spans="1:28" customFormat="1" ht="30">
      <c r="A713" s="23">
        <v>715</v>
      </c>
      <c r="B713" s="23">
        <v>713</v>
      </c>
      <c r="C713" s="26" t="s">
        <v>734</v>
      </c>
      <c r="D713" s="3" t="s">
        <v>735</v>
      </c>
      <c r="E713" s="16"/>
      <c r="F713" s="16"/>
      <c r="G713" s="16"/>
      <c r="H713" s="12"/>
      <c r="I713" s="12"/>
      <c r="J713" s="15" t="e">
        <f t="shared" si="20"/>
        <v>#DIV/0!</v>
      </c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</row>
    <row r="714" spans="1:28" customFormat="1" ht="45">
      <c r="A714" s="23">
        <v>716</v>
      </c>
      <c r="B714" s="23">
        <v>714</v>
      </c>
      <c r="C714" s="26" t="s">
        <v>662</v>
      </c>
      <c r="D714" s="3" t="s">
        <v>736</v>
      </c>
      <c r="E714" s="16"/>
      <c r="F714" s="16"/>
      <c r="G714" s="16"/>
      <c r="H714" s="12"/>
      <c r="I714" s="12"/>
      <c r="J714" s="15" t="e">
        <f t="shared" si="20"/>
        <v>#DIV/0!</v>
      </c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</row>
    <row r="715" spans="1:28" customFormat="1" ht="31.5">
      <c r="A715" s="23">
        <v>717</v>
      </c>
      <c r="B715" s="23">
        <v>715</v>
      </c>
      <c r="C715" s="26" t="s">
        <v>662</v>
      </c>
      <c r="D715" s="3" t="s">
        <v>737</v>
      </c>
      <c r="E715" s="12" t="s">
        <v>1985</v>
      </c>
      <c r="F715" s="12" t="s">
        <v>674</v>
      </c>
      <c r="G715" s="12" t="s">
        <v>1986</v>
      </c>
      <c r="H715" s="12">
        <v>65.47</v>
      </c>
      <c r="I715" s="12">
        <v>41.18</v>
      </c>
      <c r="J715" s="15">
        <f t="shared" si="20"/>
        <v>37.1009622727967</v>
      </c>
      <c r="K715" s="12" t="s">
        <v>1114</v>
      </c>
      <c r="L715" s="12" t="s">
        <v>1111</v>
      </c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</row>
    <row r="716" spans="1:28" customFormat="1" ht="30">
      <c r="A716" s="23">
        <v>718</v>
      </c>
      <c r="B716" s="23">
        <v>716</v>
      </c>
      <c r="C716" s="26" t="s">
        <v>420</v>
      </c>
      <c r="D716" s="3" t="s">
        <v>738</v>
      </c>
      <c r="E716" s="16"/>
      <c r="F716" s="16"/>
      <c r="G716" s="16"/>
      <c r="H716" s="12"/>
      <c r="I716" s="12"/>
      <c r="J716" s="15" t="e">
        <f t="shared" si="20"/>
        <v>#DIV/0!</v>
      </c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</row>
    <row r="717" spans="1:28" customFormat="1" ht="25.5">
      <c r="A717" s="23">
        <v>719</v>
      </c>
      <c r="B717" s="23">
        <v>717</v>
      </c>
      <c r="C717" s="26" t="s">
        <v>734</v>
      </c>
      <c r="D717" s="3" t="s">
        <v>739</v>
      </c>
      <c r="E717" s="16"/>
      <c r="F717" s="16"/>
      <c r="G717" s="16"/>
      <c r="H717" s="12"/>
      <c r="I717" s="12"/>
      <c r="J717" s="15" t="e">
        <f t="shared" si="20"/>
        <v>#DIV/0!</v>
      </c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</row>
    <row r="718" spans="1:28" customFormat="1" ht="30">
      <c r="A718" s="23">
        <v>720</v>
      </c>
      <c r="B718" s="23">
        <v>718</v>
      </c>
      <c r="C718" s="26" t="s">
        <v>193</v>
      </c>
      <c r="D718" s="3" t="s">
        <v>740</v>
      </c>
      <c r="E718" s="16"/>
      <c r="F718" s="16"/>
      <c r="G718" s="16"/>
      <c r="H718" s="12"/>
      <c r="I718" s="12"/>
      <c r="J718" s="15" t="e">
        <f t="shared" si="20"/>
        <v>#DIV/0!</v>
      </c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</row>
    <row r="719" spans="1:28" customFormat="1" ht="30">
      <c r="A719" s="23">
        <v>721</v>
      </c>
      <c r="B719" s="23">
        <v>719</v>
      </c>
      <c r="C719" s="26" t="s">
        <v>741</v>
      </c>
      <c r="D719" s="3" t="s">
        <v>742</v>
      </c>
      <c r="E719" s="16"/>
      <c r="F719" s="16"/>
      <c r="G719" s="16"/>
      <c r="H719" s="12"/>
      <c r="I719" s="12"/>
      <c r="J719" s="15" t="e">
        <f t="shared" si="20"/>
        <v>#DIV/0!</v>
      </c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</row>
    <row r="720" spans="1:28" customFormat="1" ht="25.5">
      <c r="A720" s="23">
        <v>722</v>
      </c>
      <c r="B720" s="23">
        <v>720</v>
      </c>
      <c r="C720" s="26" t="s">
        <v>196</v>
      </c>
      <c r="D720" s="3" t="s">
        <v>743</v>
      </c>
      <c r="E720" s="16"/>
      <c r="F720" s="16"/>
      <c r="G720" s="16"/>
      <c r="H720" s="12"/>
      <c r="I720" s="12"/>
      <c r="J720" s="15" t="e">
        <f t="shared" si="20"/>
        <v>#DIV/0!</v>
      </c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</row>
    <row r="721" spans="1:28" customFormat="1" ht="30">
      <c r="A721" s="23">
        <v>723</v>
      </c>
      <c r="B721" s="23">
        <v>721</v>
      </c>
      <c r="C721" s="26" t="s">
        <v>196</v>
      </c>
      <c r="D721" s="3" t="s">
        <v>744</v>
      </c>
      <c r="E721" s="16"/>
      <c r="F721" s="16"/>
      <c r="G721" s="16"/>
      <c r="H721" s="12"/>
      <c r="I721" s="12"/>
      <c r="J721" s="15" t="e">
        <f t="shared" si="20"/>
        <v>#DIV/0!</v>
      </c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</row>
    <row r="722" spans="1:28" customFormat="1" ht="30">
      <c r="A722" s="23">
        <v>724</v>
      </c>
      <c r="B722" s="23">
        <v>722</v>
      </c>
      <c r="C722" s="26" t="s">
        <v>420</v>
      </c>
      <c r="D722" s="3" t="s">
        <v>745</v>
      </c>
      <c r="E722" s="16"/>
      <c r="F722" s="16"/>
      <c r="G722" s="16"/>
      <c r="H722" s="12"/>
      <c r="I722" s="12"/>
      <c r="J722" s="15" t="e">
        <f t="shared" si="20"/>
        <v>#DIV/0!</v>
      </c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</row>
    <row r="723" spans="1:28" customFormat="1" ht="25.5">
      <c r="A723" s="23">
        <v>725</v>
      </c>
      <c r="B723" s="23">
        <v>723</v>
      </c>
      <c r="C723" s="26" t="s">
        <v>734</v>
      </c>
      <c r="D723" s="3" t="s">
        <v>746</v>
      </c>
      <c r="E723" s="16"/>
      <c r="F723" s="16"/>
      <c r="G723" s="16"/>
      <c r="H723" s="12"/>
      <c r="I723" s="12"/>
      <c r="J723" s="15" t="e">
        <f t="shared" si="20"/>
        <v>#DIV/0!</v>
      </c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</row>
    <row r="724" spans="1:28" customFormat="1" ht="45">
      <c r="A724" s="23">
        <v>726</v>
      </c>
      <c r="B724" s="23">
        <v>724</v>
      </c>
      <c r="C724" s="26" t="s">
        <v>420</v>
      </c>
      <c r="D724" s="3" t="s">
        <v>747</v>
      </c>
      <c r="E724" s="12" t="s">
        <v>1987</v>
      </c>
      <c r="F724" s="12" t="s">
        <v>196</v>
      </c>
      <c r="G724" s="12" t="s">
        <v>1085</v>
      </c>
      <c r="H724" s="12">
        <v>91.305999999999997</v>
      </c>
      <c r="I724" s="12">
        <v>73.728999999999999</v>
      </c>
      <c r="J724" s="15">
        <f t="shared" si="20"/>
        <v>19.250651654874815</v>
      </c>
      <c r="K724" s="12" t="s">
        <v>1624</v>
      </c>
      <c r="L724" s="12" t="s">
        <v>1141</v>
      </c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</row>
    <row r="725" spans="1:28" customFormat="1" ht="30">
      <c r="A725" s="23">
        <v>727</v>
      </c>
      <c r="B725" s="23">
        <v>725</v>
      </c>
      <c r="C725" s="26" t="s">
        <v>734</v>
      </c>
      <c r="D725" s="3" t="s">
        <v>748</v>
      </c>
      <c r="E725" s="16"/>
      <c r="F725" s="16"/>
      <c r="G725" s="16"/>
      <c r="H725" s="12"/>
      <c r="I725" s="12"/>
      <c r="J725" s="15" t="e">
        <f t="shared" si="20"/>
        <v>#DIV/0!</v>
      </c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</row>
    <row r="726" spans="1:28" customFormat="1" ht="25.5">
      <c r="A726" s="23">
        <v>728</v>
      </c>
      <c r="B726" s="23">
        <v>726</v>
      </c>
      <c r="C726" s="26" t="s">
        <v>734</v>
      </c>
      <c r="D726" s="3" t="s">
        <v>749</v>
      </c>
      <c r="E726" s="16"/>
      <c r="F726" s="16"/>
      <c r="G726" s="16"/>
      <c r="H726" s="12"/>
      <c r="I726" s="12"/>
      <c r="J726" s="15" t="e">
        <f t="shared" si="20"/>
        <v>#DIV/0!</v>
      </c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</row>
    <row r="727" spans="1:28" customFormat="1" ht="45">
      <c r="A727" s="23">
        <v>729</v>
      </c>
      <c r="B727" s="23">
        <v>727</v>
      </c>
      <c r="C727" s="26" t="s">
        <v>420</v>
      </c>
      <c r="D727" s="3" t="s">
        <v>750</v>
      </c>
      <c r="E727" s="16"/>
      <c r="F727" s="16"/>
      <c r="G727" s="16"/>
      <c r="H727" s="12"/>
      <c r="I727" s="12"/>
      <c r="J727" s="15" t="e">
        <f t="shared" si="20"/>
        <v>#DIV/0!</v>
      </c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</row>
    <row r="728" spans="1:28" customFormat="1" ht="15.75">
      <c r="A728" s="23">
        <v>730</v>
      </c>
      <c r="B728" s="23">
        <v>728</v>
      </c>
      <c r="C728" s="26" t="s">
        <v>409</v>
      </c>
      <c r="D728" s="3" t="s">
        <v>751</v>
      </c>
      <c r="E728" s="16"/>
      <c r="F728" s="16"/>
      <c r="G728" s="16"/>
      <c r="H728" s="12"/>
      <c r="I728" s="12"/>
      <c r="J728" s="15" t="e">
        <f t="shared" si="20"/>
        <v>#DIV/0!</v>
      </c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</row>
    <row r="729" spans="1:28" customFormat="1" ht="15.75">
      <c r="A729" s="23">
        <v>731</v>
      </c>
      <c r="B729" s="23">
        <v>729</v>
      </c>
      <c r="C729" s="26" t="s">
        <v>409</v>
      </c>
      <c r="D729" s="3" t="s">
        <v>752</v>
      </c>
      <c r="E729" s="16"/>
      <c r="F729" s="16"/>
      <c r="G729" s="16"/>
      <c r="H729" s="12"/>
      <c r="I729" s="12"/>
      <c r="J729" s="15" t="e">
        <f t="shared" si="20"/>
        <v>#DIV/0!</v>
      </c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</row>
    <row r="730" spans="1:28" customFormat="1" ht="47.25">
      <c r="A730" s="23">
        <v>732</v>
      </c>
      <c r="B730" s="23">
        <v>730</v>
      </c>
      <c r="C730" s="26" t="s">
        <v>753</v>
      </c>
      <c r="D730" s="3" t="s">
        <v>754</v>
      </c>
      <c r="E730" s="12" t="s">
        <v>1988</v>
      </c>
      <c r="F730" s="12" t="s">
        <v>196</v>
      </c>
      <c r="G730" s="12" t="s">
        <v>1085</v>
      </c>
      <c r="H730" s="12">
        <v>138.47999999999999</v>
      </c>
      <c r="I730" s="12">
        <v>61.71</v>
      </c>
      <c r="J730" s="15">
        <f t="shared" si="20"/>
        <v>55.43760831889081</v>
      </c>
      <c r="K730" s="12" t="s">
        <v>1180</v>
      </c>
      <c r="L730" s="12" t="s">
        <v>1118</v>
      </c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</row>
    <row r="731" spans="1:28" customFormat="1" ht="31.5">
      <c r="A731" s="23">
        <v>733</v>
      </c>
      <c r="B731" s="23">
        <v>731</v>
      </c>
      <c r="C731" s="26" t="s">
        <v>420</v>
      </c>
      <c r="D731" s="3" t="s">
        <v>755</v>
      </c>
      <c r="E731" s="12" t="s">
        <v>1989</v>
      </c>
      <c r="F731" s="12" t="s">
        <v>420</v>
      </c>
      <c r="G731" s="12" t="s">
        <v>1960</v>
      </c>
      <c r="H731" s="12">
        <v>188.85</v>
      </c>
      <c r="I731" s="12">
        <v>104</v>
      </c>
      <c r="J731" s="15">
        <f t="shared" si="20"/>
        <v>44.929838496160968</v>
      </c>
      <c r="K731" s="12" t="s">
        <v>1342</v>
      </c>
      <c r="L731" s="12" t="s">
        <v>1343</v>
      </c>
      <c r="M731" s="12" t="s">
        <v>1990</v>
      </c>
      <c r="N731" s="12" t="s">
        <v>196</v>
      </c>
      <c r="O731" s="12" t="s">
        <v>1085</v>
      </c>
      <c r="P731" s="12">
        <v>173.13</v>
      </c>
      <c r="Q731" s="12">
        <v>78</v>
      </c>
      <c r="R731" s="15">
        <f>100-Q731/P731*100</f>
        <v>54.94714954080748</v>
      </c>
      <c r="S731" s="12" t="s">
        <v>1947</v>
      </c>
      <c r="T731" s="12" t="s">
        <v>1947</v>
      </c>
      <c r="U731" s="12" t="s">
        <v>1991</v>
      </c>
      <c r="V731" s="12" t="s">
        <v>196</v>
      </c>
      <c r="W731" s="12" t="s">
        <v>1992</v>
      </c>
      <c r="X731" s="12">
        <v>185</v>
      </c>
      <c r="Y731" s="12">
        <v>72</v>
      </c>
      <c r="Z731" s="15">
        <f>100-Y731/X731*100</f>
        <v>61.081081081081081</v>
      </c>
      <c r="AA731" s="12" t="s">
        <v>1114</v>
      </c>
      <c r="AB731" s="12" t="s">
        <v>1111</v>
      </c>
    </row>
    <row r="732" spans="1:28" customFormat="1" ht="25.5">
      <c r="A732" s="23">
        <v>734</v>
      </c>
      <c r="B732" s="23">
        <v>732</v>
      </c>
      <c r="C732" s="26" t="s">
        <v>420</v>
      </c>
      <c r="D732" s="3" t="s">
        <v>756</v>
      </c>
      <c r="E732" s="16"/>
      <c r="F732" s="16"/>
      <c r="G732" s="16"/>
      <c r="H732" s="12"/>
      <c r="I732" s="12"/>
      <c r="J732" s="15" t="e">
        <f t="shared" si="20"/>
        <v>#DIV/0!</v>
      </c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2"/>
      <c r="V732" s="12"/>
      <c r="W732" s="12"/>
      <c r="X732" s="12"/>
      <c r="Y732" s="12"/>
      <c r="Z732" s="12"/>
      <c r="AA732" s="12"/>
      <c r="AB732" s="12"/>
    </row>
    <row r="733" spans="1:28" customFormat="1" ht="25.5">
      <c r="A733" s="23">
        <v>735</v>
      </c>
      <c r="B733" s="23">
        <v>733</v>
      </c>
      <c r="C733" s="26" t="s">
        <v>420</v>
      </c>
      <c r="D733" s="3" t="s">
        <v>756</v>
      </c>
      <c r="E733" s="16"/>
      <c r="F733" s="16"/>
      <c r="G733" s="16"/>
      <c r="H733" s="12"/>
      <c r="I733" s="12"/>
      <c r="J733" s="15" t="e">
        <f t="shared" si="20"/>
        <v>#DIV/0!</v>
      </c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2"/>
      <c r="V733" s="12"/>
      <c r="W733" s="12"/>
      <c r="X733" s="12"/>
      <c r="Y733" s="12"/>
      <c r="Z733" s="12"/>
      <c r="AA733" s="12"/>
      <c r="AB733" s="12"/>
    </row>
    <row r="734" spans="1:28" customFormat="1" ht="47.25">
      <c r="A734" s="23">
        <v>736</v>
      </c>
      <c r="B734" s="23">
        <v>734</v>
      </c>
      <c r="C734" s="26" t="s">
        <v>420</v>
      </c>
      <c r="D734" s="3" t="s">
        <v>757</v>
      </c>
      <c r="E734" s="12" t="s">
        <v>1994</v>
      </c>
      <c r="F734" s="12" t="s">
        <v>196</v>
      </c>
      <c r="G734" s="12" t="s">
        <v>1085</v>
      </c>
      <c r="H734" s="12">
        <v>62.95</v>
      </c>
      <c r="I734" s="12">
        <v>43.95</v>
      </c>
      <c r="J734" s="15">
        <f t="shared" si="20"/>
        <v>30.182684670373305</v>
      </c>
      <c r="K734" s="12" t="s">
        <v>1947</v>
      </c>
      <c r="L734" s="12" t="s">
        <v>1947</v>
      </c>
      <c r="M734" s="12" t="s">
        <v>1993</v>
      </c>
      <c r="N734" s="12" t="s">
        <v>196</v>
      </c>
      <c r="O734" s="12" t="s">
        <v>1986</v>
      </c>
      <c r="P734" s="12">
        <v>74.2</v>
      </c>
      <c r="Q734" s="12">
        <v>48.45</v>
      </c>
      <c r="R734" s="15">
        <f>100-Q734/P734*100</f>
        <v>34.703504043126685</v>
      </c>
      <c r="S734" s="12" t="s">
        <v>1114</v>
      </c>
      <c r="T734" s="12" t="s">
        <v>1111</v>
      </c>
      <c r="U734" s="12"/>
      <c r="V734" s="12"/>
      <c r="W734" s="12"/>
      <c r="X734" s="12"/>
      <c r="Y734" s="12"/>
      <c r="Z734" s="12"/>
      <c r="AA734" s="12"/>
      <c r="AB734" s="12"/>
    </row>
    <row r="735" spans="1:28" customFormat="1" ht="30">
      <c r="A735" s="23">
        <v>737</v>
      </c>
      <c r="B735" s="23">
        <v>735</v>
      </c>
      <c r="C735" s="26" t="s">
        <v>662</v>
      </c>
      <c r="D735" s="3" t="s">
        <v>758</v>
      </c>
      <c r="E735" s="16"/>
      <c r="F735" s="16"/>
      <c r="G735" s="16"/>
      <c r="H735" s="12"/>
      <c r="I735" s="12"/>
      <c r="J735" s="15" t="e">
        <f t="shared" si="20"/>
        <v>#DIV/0!</v>
      </c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</row>
    <row r="736" spans="1:28" customFormat="1" ht="31.5">
      <c r="A736" s="23">
        <v>738</v>
      </c>
      <c r="B736" s="23">
        <v>736</v>
      </c>
      <c r="C736" s="26" t="s">
        <v>420</v>
      </c>
      <c r="D736" s="3" t="s">
        <v>759</v>
      </c>
      <c r="E736" s="12" t="s">
        <v>1995</v>
      </c>
      <c r="F736" s="12" t="s">
        <v>196</v>
      </c>
      <c r="G736" s="12" t="s">
        <v>1085</v>
      </c>
      <c r="H736" s="12">
        <v>53.2</v>
      </c>
      <c r="I736" s="12">
        <v>43.37</v>
      </c>
      <c r="J736" s="15">
        <f t="shared" si="20"/>
        <v>18.477443609022572</v>
      </c>
      <c r="K736" s="12" t="s">
        <v>1180</v>
      </c>
      <c r="L736" s="12" t="s">
        <v>1118</v>
      </c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</row>
    <row r="737" spans="1:28" customFormat="1" ht="31.5">
      <c r="A737" s="23">
        <v>739</v>
      </c>
      <c r="B737" s="23">
        <v>737</v>
      </c>
      <c r="C737" s="26" t="s">
        <v>420</v>
      </c>
      <c r="D737" s="3" t="s">
        <v>760</v>
      </c>
      <c r="E737" s="12" t="s">
        <v>1996</v>
      </c>
      <c r="F737" s="12" t="s">
        <v>196</v>
      </c>
      <c r="G737" s="12" t="s">
        <v>1085</v>
      </c>
      <c r="H737" s="12">
        <v>65.94</v>
      </c>
      <c r="I737" s="12">
        <v>49.16</v>
      </c>
      <c r="J737" s="15">
        <f t="shared" si="20"/>
        <v>25.447376402790425</v>
      </c>
      <c r="K737" s="12" t="s">
        <v>1180</v>
      </c>
      <c r="L737" s="12" t="s">
        <v>1118</v>
      </c>
      <c r="M737" s="12" t="s">
        <v>1997</v>
      </c>
      <c r="N737" s="12" t="s">
        <v>196</v>
      </c>
      <c r="O737" s="12" t="s">
        <v>1638</v>
      </c>
      <c r="P737" s="12">
        <v>90.28</v>
      </c>
      <c r="Q737" s="12">
        <v>68</v>
      </c>
      <c r="R737" s="15">
        <f>100-Q737/P737*100</f>
        <v>24.678777137793531</v>
      </c>
      <c r="S737" s="12" t="s">
        <v>1342</v>
      </c>
      <c r="T737" s="12" t="s">
        <v>1343</v>
      </c>
      <c r="U737" s="16"/>
      <c r="V737" s="16"/>
      <c r="W737" s="16"/>
      <c r="X737" s="16"/>
      <c r="Y737" s="16"/>
      <c r="Z737" s="16"/>
      <c r="AA737" s="16"/>
      <c r="AB737" s="16"/>
    </row>
    <row r="738" spans="1:28" customFormat="1" ht="31.5">
      <c r="A738" s="23">
        <v>740</v>
      </c>
      <c r="B738" s="23">
        <v>738</v>
      </c>
      <c r="C738" s="26" t="s">
        <v>193</v>
      </c>
      <c r="D738" s="3" t="s">
        <v>761</v>
      </c>
      <c r="E738" s="12" t="s">
        <v>1998</v>
      </c>
      <c r="F738" s="12" t="s">
        <v>193</v>
      </c>
      <c r="G738" s="12" t="s">
        <v>1999</v>
      </c>
      <c r="H738" s="12">
        <v>119</v>
      </c>
      <c r="I738" s="12">
        <v>49.74</v>
      </c>
      <c r="J738" s="15">
        <f t="shared" si="20"/>
        <v>58.201680672268907</v>
      </c>
      <c r="K738" s="12" t="s">
        <v>1114</v>
      </c>
      <c r="L738" s="12" t="s">
        <v>1111</v>
      </c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</row>
    <row r="739" spans="1:28" customFormat="1" ht="45">
      <c r="A739" s="23">
        <v>741</v>
      </c>
      <c r="B739" s="23">
        <v>739</v>
      </c>
      <c r="C739" s="26" t="s">
        <v>193</v>
      </c>
      <c r="D739" s="3" t="s">
        <v>762</v>
      </c>
      <c r="E739" s="12" t="s">
        <v>2000</v>
      </c>
      <c r="F739" s="12" t="s">
        <v>193</v>
      </c>
      <c r="G739" s="12" t="s">
        <v>1085</v>
      </c>
      <c r="H739" s="12">
        <v>241.32</v>
      </c>
      <c r="I739" s="12">
        <v>125.75</v>
      </c>
      <c r="J739" s="15">
        <f t="shared" si="20"/>
        <v>47.890767445715234</v>
      </c>
      <c r="K739" s="12" t="s">
        <v>1947</v>
      </c>
      <c r="L739" s="12" t="s">
        <v>1947</v>
      </c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</row>
    <row r="740" spans="1:28" customFormat="1" ht="30">
      <c r="A740" s="23">
        <v>742</v>
      </c>
      <c r="B740" s="23">
        <v>740</v>
      </c>
      <c r="C740" s="26" t="s">
        <v>420</v>
      </c>
      <c r="D740" s="3" t="s">
        <v>763</v>
      </c>
      <c r="E740" s="16"/>
      <c r="F740" s="16"/>
      <c r="G740" s="16"/>
      <c r="H740" s="12"/>
      <c r="I740" s="12"/>
      <c r="J740" s="15" t="e">
        <f t="shared" si="20"/>
        <v>#DIV/0!</v>
      </c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</row>
    <row r="741" spans="1:28" customFormat="1" ht="25.5">
      <c r="A741" s="23">
        <v>743</v>
      </c>
      <c r="B741" s="23">
        <v>741</v>
      </c>
      <c r="C741" s="26" t="s">
        <v>420</v>
      </c>
      <c r="D741" s="3" t="s">
        <v>764</v>
      </c>
      <c r="E741" s="12"/>
      <c r="F741" s="12"/>
      <c r="G741" s="12"/>
      <c r="H741" s="12"/>
      <c r="I741" s="12"/>
      <c r="J741" s="15"/>
      <c r="K741" s="12"/>
      <c r="L741" s="12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</row>
    <row r="742" spans="1:28" customFormat="1" ht="25.5">
      <c r="A742" s="23">
        <v>744</v>
      </c>
      <c r="B742" s="23">
        <v>742</v>
      </c>
      <c r="C742" s="26" t="s">
        <v>734</v>
      </c>
      <c r="D742" s="3" t="s">
        <v>764</v>
      </c>
      <c r="E742" s="16"/>
      <c r="F742" s="16"/>
      <c r="G742" s="16"/>
      <c r="H742" s="12"/>
      <c r="I742" s="12"/>
      <c r="J742" s="15" t="e">
        <f t="shared" si="20"/>
        <v>#DIV/0!</v>
      </c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</row>
    <row r="743" spans="1:28" customFormat="1" ht="30">
      <c r="A743" s="23">
        <v>745</v>
      </c>
      <c r="B743" s="23">
        <v>743</v>
      </c>
      <c r="C743" s="26" t="s">
        <v>734</v>
      </c>
      <c r="D743" s="3" t="s">
        <v>765</v>
      </c>
      <c r="E743" s="16"/>
      <c r="F743" s="16"/>
      <c r="G743" s="16"/>
      <c r="H743" s="12"/>
      <c r="I743" s="12"/>
      <c r="J743" s="15" t="e">
        <f t="shared" si="20"/>
        <v>#DIV/0!</v>
      </c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</row>
    <row r="744" spans="1:28" customFormat="1" ht="38.25">
      <c r="A744" s="23">
        <v>746</v>
      </c>
      <c r="B744" s="23">
        <v>744</v>
      </c>
      <c r="C744" s="26" t="s">
        <v>766</v>
      </c>
      <c r="D744" s="3" t="s">
        <v>767</v>
      </c>
      <c r="E744" s="16"/>
      <c r="F744" s="16"/>
      <c r="G744" s="16"/>
      <c r="H744" s="12"/>
      <c r="I744" s="12"/>
      <c r="J744" s="15" t="e">
        <f t="shared" si="20"/>
        <v>#DIV/0!</v>
      </c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</row>
    <row r="745" spans="1:28" customFormat="1" ht="75">
      <c r="A745" s="23">
        <v>747</v>
      </c>
      <c r="B745" s="23">
        <v>745</v>
      </c>
      <c r="C745" s="26" t="s">
        <v>420</v>
      </c>
      <c r="D745" s="6" t="s">
        <v>768</v>
      </c>
      <c r="E745" s="16"/>
      <c r="F745" s="16"/>
      <c r="G745" s="16"/>
      <c r="H745" s="12"/>
      <c r="I745" s="12"/>
      <c r="J745" s="15" t="e">
        <f t="shared" si="20"/>
        <v>#DIV/0!</v>
      </c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</row>
    <row r="746" spans="1:28" customFormat="1" ht="15.75">
      <c r="A746" s="23">
        <v>748</v>
      </c>
      <c r="B746" s="23">
        <v>746</v>
      </c>
      <c r="C746" s="26" t="s">
        <v>769</v>
      </c>
      <c r="D746" s="3" t="s">
        <v>770</v>
      </c>
      <c r="E746" s="16"/>
      <c r="F746" s="16"/>
      <c r="G746" s="16"/>
      <c r="H746" s="12"/>
      <c r="I746" s="12"/>
      <c r="J746" s="15" t="e">
        <f t="shared" si="20"/>
        <v>#DIV/0!</v>
      </c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</row>
    <row r="747" spans="1:28" customFormat="1" ht="25.5">
      <c r="A747" s="23">
        <v>749</v>
      </c>
      <c r="B747" s="23">
        <v>747</v>
      </c>
      <c r="C747" s="26" t="s">
        <v>196</v>
      </c>
      <c r="D747" s="3" t="s">
        <v>770</v>
      </c>
      <c r="E747" s="16"/>
      <c r="F747" s="16"/>
      <c r="G747" s="16"/>
      <c r="H747" s="12"/>
      <c r="I747" s="12"/>
      <c r="J747" s="15" t="e">
        <f t="shared" si="20"/>
        <v>#DIV/0!</v>
      </c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</row>
    <row r="748" spans="1:28" customFormat="1" ht="47.25">
      <c r="A748" s="23">
        <v>750</v>
      </c>
      <c r="B748" s="23">
        <v>748</v>
      </c>
      <c r="C748" s="26" t="s">
        <v>196</v>
      </c>
      <c r="D748" s="3" t="s">
        <v>771</v>
      </c>
      <c r="E748" s="12" t="s">
        <v>2001</v>
      </c>
      <c r="F748" s="12" t="s">
        <v>196</v>
      </c>
      <c r="G748" s="12" t="s">
        <v>1509</v>
      </c>
      <c r="H748" s="12">
        <v>50</v>
      </c>
      <c r="I748" s="12">
        <v>40</v>
      </c>
      <c r="J748" s="15">
        <f t="shared" si="20"/>
        <v>20</v>
      </c>
      <c r="K748" s="12" t="s">
        <v>1449</v>
      </c>
      <c r="L748" s="12" t="s">
        <v>1450</v>
      </c>
      <c r="M748" s="12" t="s">
        <v>2002</v>
      </c>
      <c r="N748" s="12" t="s">
        <v>196</v>
      </c>
      <c r="O748" s="12" t="s">
        <v>2003</v>
      </c>
      <c r="P748" s="12">
        <v>56.75</v>
      </c>
      <c r="Q748" s="12">
        <v>36</v>
      </c>
      <c r="R748" s="15">
        <f>100-Q748/P748*100</f>
        <v>36.563876651982376</v>
      </c>
      <c r="S748" s="12" t="s">
        <v>1114</v>
      </c>
      <c r="T748" s="12" t="s">
        <v>1111</v>
      </c>
      <c r="U748" s="16"/>
      <c r="V748" s="16"/>
      <c r="W748" s="16"/>
      <c r="X748" s="16"/>
      <c r="Y748" s="16"/>
      <c r="Z748" s="16"/>
      <c r="AA748" s="16"/>
      <c r="AB748" s="16"/>
    </row>
    <row r="749" spans="1:28" customFormat="1" ht="45">
      <c r="A749" s="23">
        <v>751</v>
      </c>
      <c r="B749" s="23">
        <v>749</v>
      </c>
      <c r="C749" s="26" t="s">
        <v>662</v>
      </c>
      <c r="D749" s="3" t="s">
        <v>772</v>
      </c>
      <c r="E749" s="16"/>
      <c r="F749" s="16"/>
      <c r="G749" s="16"/>
      <c r="H749" s="12"/>
      <c r="I749" s="12"/>
      <c r="J749" s="15" t="e">
        <f t="shared" si="20"/>
        <v>#DIV/0!</v>
      </c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</row>
    <row r="750" spans="1:28" customFormat="1" ht="31.5">
      <c r="A750" s="23">
        <v>752</v>
      </c>
      <c r="B750" s="23">
        <v>750</v>
      </c>
      <c r="C750" s="26" t="s">
        <v>734</v>
      </c>
      <c r="D750" s="3" t="s">
        <v>773</v>
      </c>
      <c r="E750" s="12" t="s">
        <v>2004</v>
      </c>
      <c r="F750" s="12" t="s">
        <v>2005</v>
      </c>
      <c r="G750" s="12" t="s">
        <v>1105</v>
      </c>
      <c r="H750" s="12">
        <v>97</v>
      </c>
      <c r="I750" s="12">
        <v>76</v>
      </c>
      <c r="J750" s="15">
        <f t="shared" si="20"/>
        <v>21.649484536082468</v>
      </c>
      <c r="K750" s="12" t="s">
        <v>1449</v>
      </c>
      <c r="L750" s="12" t="s">
        <v>1450</v>
      </c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</row>
    <row r="751" spans="1:28" customFormat="1" ht="45">
      <c r="A751" s="23">
        <v>753</v>
      </c>
      <c r="B751" s="23">
        <v>751</v>
      </c>
      <c r="C751" s="26" t="s">
        <v>774</v>
      </c>
      <c r="D751" s="6" t="s">
        <v>775</v>
      </c>
      <c r="E751" s="16"/>
      <c r="F751" s="16"/>
      <c r="G751" s="16"/>
      <c r="H751" s="12"/>
      <c r="I751" s="12"/>
      <c r="J751" s="15" t="e">
        <f t="shared" si="20"/>
        <v>#DIV/0!</v>
      </c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</row>
    <row r="752" spans="1:28" customFormat="1" ht="45">
      <c r="A752" s="23">
        <v>754</v>
      </c>
      <c r="B752" s="23">
        <v>752</v>
      </c>
      <c r="C752" s="26" t="s">
        <v>741</v>
      </c>
      <c r="D752" s="6" t="s">
        <v>776</v>
      </c>
      <c r="E752" s="16"/>
      <c r="F752" s="16"/>
      <c r="G752" s="16"/>
      <c r="H752" s="12"/>
      <c r="I752" s="12"/>
      <c r="J752" s="15" t="e">
        <f t="shared" si="20"/>
        <v>#DIV/0!</v>
      </c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</row>
    <row r="753" spans="1:28" customFormat="1" ht="30">
      <c r="A753" s="23">
        <v>755</v>
      </c>
      <c r="B753" s="23">
        <v>753</v>
      </c>
      <c r="C753" s="26" t="s">
        <v>196</v>
      </c>
      <c r="D753" s="3" t="s">
        <v>777</v>
      </c>
      <c r="E753" s="16"/>
      <c r="F753" s="16"/>
      <c r="G753" s="16"/>
      <c r="H753" s="12"/>
      <c r="I753" s="12"/>
      <c r="J753" s="15" t="e">
        <f t="shared" si="20"/>
        <v>#DIV/0!</v>
      </c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</row>
    <row r="754" spans="1:28" customFormat="1" ht="15.75">
      <c r="A754" s="23">
        <v>756</v>
      </c>
      <c r="B754" s="23">
        <v>754</v>
      </c>
      <c r="C754" s="26" t="s">
        <v>769</v>
      </c>
      <c r="D754" s="3" t="s">
        <v>778</v>
      </c>
      <c r="E754" s="16"/>
      <c r="F754" s="16"/>
      <c r="G754" s="16"/>
      <c r="H754" s="12"/>
      <c r="I754" s="12"/>
      <c r="J754" s="15" t="e">
        <f t="shared" si="20"/>
        <v>#DIV/0!</v>
      </c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</row>
    <row r="755" spans="1:28" customFormat="1" ht="25.5">
      <c r="A755" s="23">
        <v>757</v>
      </c>
      <c r="B755" s="23">
        <v>755</v>
      </c>
      <c r="C755" s="26" t="s">
        <v>420</v>
      </c>
      <c r="D755" s="3" t="s">
        <v>779</v>
      </c>
      <c r="E755" s="16"/>
      <c r="F755" s="16"/>
      <c r="G755" s="16"/>
      <c r="H755" s="12"/>
      <c r="I755" s="12"/>
      <c r="J755" s="15" t="e">
        <f t="shared" si="20"/>
        <v>#DIV/0!</v>
      </c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</row>
    <row r="756" spans="1:28" customFormat="1" ht="15.75">
      <c r="A756" s="23">
        <v>758</v>
      </c>
      <c r="B756" s="23">
        <v>756</v>
      </c>
      <c r="C756" s="26" t="s">
        <v>780</v>
      </c>
      <c r="D756" s="3" t="s">
        <v>781</v>
      </c>
      <c r="E756" s="16"/>
      <c r="F756" s="16"/>
      <c r="G756" s="16"/>
      <c r="H756" s="12"/>
      <c r="I756" s="12"/>
      <c r="J756" s="15" t="e">
        <f t="shared" si="20"/>
        <v>#DIV/0!</v>
      </c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</row>
    <row r="757" spans="1:28" customFormat="1" ht="25.5">
      <c r="A757" s="23">
        <v>759</v>
      </c>
      <c r="B757" s="23">
        <v>757</v>
      </c>
      <c r="C757" s="26" t="s">
        <v>420</v>
      </c>
      <c r="D757" s="3" t="s">
        <v>782</v>
      </c>
      <c r="E757" s="16"/>
      <c r="F757" s="16"/>
      <c r="G757" s="16"/>
      <c r="H757" s="12"/>
      <c r="I757" s="12"/>
      <c r="J757" s="15" t="e">
        <f t="shared" si="20"/>
        <v>#DIV/0!</v>
      </c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</row>
    <row r="758" spans="1:28" customFormat="1" ht="30">
      <c r="A758" s="23">
        <v>760</v>
      </c>
      <c r="B758" s="23">
        <v>758</v>
      </c>
      <c r="C758" s="26" t="s">
        <v>741</v>
      </c>
      <c r="D758" s="3" t="s">
        <v>783</v>
      </c>
      <c r="E758" s="16"/>
      <c r="F758" s="16"/>
      <c r="G758" s="16"/>
      <c r="H758" s="12"/>
      <c r="I758" s="12"/>
      <c r="J758" s="15" t="e">
        <f t="shared" si="20"/>
        <v>#DIV/0!</v>
      </c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</row>
    <row r="759" spans="1:28" customFormat="1" ht="25.5">
      <c r="A759" s="23">
        <v>761</v>
      </c>
      <c r="B759" s="23">
        <v>759</v>
      </c>
      <c r="C759" s="26" t="s">
        <v>734</v>
      </c>
      <c r="D759" s="3" t="s">
        <v>784</v>
      </c>
      <c r="E759" s="16"/>
      <c r="F759" s="16"/>
      <c r="G759" s="16"/>
      <c r="H759" s="12"/>
      <c r="I759" s="12"/>
      <c r="J759" s="15" t="e">
        <f t="shared" si="20"/>
        <v>#DIV/0!</v>
      </c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</row>
    <row r="760" spans="1:28" customFormat="1" ht="42.75">
      <c r="A760" s="23">
        <v>762</v>
      </c>
      <c r="B760" s="23">
        <v>760</v>
      </c>
      <c r="C760" s="26"/>
      <c r="D760" s="4" t="s">
        <v>785</v>
      </c>
      <c r="E760" s="16"/>
      <c r="F760" s="16"/>
      <c r="G760" s="16"/>
      <c r="H760" s="12"/>
      <c r="I760" s="12"/>
      <c r="J760" s="15" t="e">
        <f t="shared" si="20"/>
        <v>#DIV/0!</v>
      </c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</row>
    <row r="761" spans="1:28" customFormat="1" ht="63">
      <c r="A761" s="23">
        <v>763</v>
      </c>
      <c r="B761" s="23">
        <v>761</v>
      </c>
      <c r="C761" s="26" t="s">
        <v>11</v>
      </c>
      <c r="D761" s="3" t="s">
        <v>786</v>
      </c>
      <c r="E761" s="12" t="s">
        <v>2006</v>
      </c>
      <c r="F761" s="12" t="s">
        <v>85</v>
      </c>
      <c r="G761" s="12" t="s">
        <v>2007</v>
      </c>
      <c r="H761" s="12">
        <v>247.85</v>
      </c>
      <c r="I761" s="12">
        <v>168.54</v>
      </c>
      <c r="J761" s="15">
        <f t="shared" si="20"/>
        <v>31.999193060318746</v>
      </c>
      <c r="K761" s="12" t="s">
        <v>1410</v>
      </c>
      <c r="L761" s="12" t="s">
        <v>1111</v>
      </c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</row>
    <row r="762" spans="1:28" customFormat="1" ht="63">
      <c r="A762" s="23">
        <v>764</v>
      </c>
      <c r="B762" s="23">
        <v>762</v>
      </c>
      <c r="C762" s="26" t="s">
        <v>11</v>
      </c>
      <c r="D762" s="3" t="s">
        <v>787</v>
      </c>
      <c r="E762" s="12" t="s">
        <v>2008</v>
      </c>
      <c r="F762" s="12" t="s">
        <v>85</v>
      </c>
      <c r="G762" s="12" t="s">
        <v>1383</v>
      </c>
      <c r="H762" s="12">
        <v>314.63</v>
      </c>
      <c r="I762" s="12">
        <v>254.06</v>
      </c>
      <c r="J762" s="15">
        <f t="shared" si="20"/>
        <v>19.251183930330868</v>
      </c>
      <c r="K762" s="12" t="s">
        <v>1410</v>
      </c>
      <c r="L762" s="12" t="s">
        <v>1111</v>
      </c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</row>
    <row r="763" spans="1:28" customFormat="1" ht="63">
      <c r="A763" s="23">
        <v>765</v>
      </c>
      <c r="B763" s="23">
        <v>763</v>
      </c>
      <c r="C763" s="26" t="s">
        <v>85</v>
      </c>
      <c r="D763" s="3" t="s">
        <v>788</v>
      </c>
      <c r="E763" s="12" t="s">
        <v>2009</v>
      </c>
      <c r="F763" s="12" t="s">
        <v>85</v>
      </c>
      <c r="G763" s="12" t="s">
        <v>1383</v>
      </c>
      <c r="H763" s="12">
        <v>130.44</v>
      </c>
      <c r="I763" s="12">
        <v>105.33</v>
      </c>
      <c r="J763" s="15">
        <f t="shared" si="20"/>
        <v>19.250229990800378</v>
      </c>
      <c r="K763" s="12" t="s">
        <v>1410</v>
      </c>
      <c r="L763" s="12" t="s">
        <v>1111</v>
      </c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</row>
    <row r="764" spans="1:28" customFormat="1" ht="15.75">
      <c r="A764" s="23">
        <v>766</v>
      </c>
      <c r="B764" s="23">
        <v>764</v>
      </c>
      <c r="C764" s="26" t="s">
        <v>11</v>
      </c>
      <c r="D764" s="3" t="s">
        <v>789</v>
      </c>
      <c r="E764" s="16"/>
      <c r="F764" s="16"/>
      <c r="G764" s="16"/>
      <c r="H764" s="12"/>
      <c r="I764" s="12"/>
      <c r="J764" s="15" t="e">
        <f t="shared" si="20"/>
        <v>#DIV/0!</v>
      </c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</row>
    <row r="765" spans="1:28" customFormat="1" ht="15.75">
      <c r="A765" s="23">
        <v>767</v>
      </c>
      <c r="B765" s="23">
        <v>765</v>
      </c>
      <c r="C765" s="26" t="s">
        <v>637</v>
      </c>
      <c r="D765" s="3" t="s">
        <v>790</v>
      </c>
      <c r="E765" s="16"/>
      <c r="F765" s="16"/>
      <c r="G765" s="16"/>
      <c r="H765" s="12"/>
      <c r="I765" s="12"/>
      <c r="J765" s="15" t="e">
        <f t="shared" si="20"/>
        <v>#DIV/0!</v>
      </c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</row>
    <row r="766" spans="1:28" customFormat="1" ht="15.75">
      <c r="A766" s="23">
        <v>768</v>
      </c>
      <c r="B766" s="23">
        <v>766</v>
      </c>
      <c r="C766" s="26" t="s">
        <v>193</v>
      </c>
      <c r="D766" s="3" t="s">
        <v>791</v>
      </c>
      <c r="E766" s="16"/>
      <c r="F766" s="16"/>
      <c r="G766" s="16"/>
      <c r="H766" s="12"/>
      <c r="I766" s="12"/>
      <c r="J766" s="15" t="e">
        <f t="shared" si="20"/>
        <v>#DIV/0!</v>
      </c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</row>
    <row r="767" spans="1:28" customFormat="1" ht="15.75">
      <c r="A767" s="23">
        <v>769</v>
      </c>
      <c r="B767" s="23">
        <v>767</v>
      </c>
      <c r="C767" s="26" t="s">
        <v>193</v>
      </c>
      <c r="D767" s="3" t="s">
        <v>792</v>
      </c>
      <c r="E767" s="16"/>
      <c r="F767" s="16"/>
      <c r="G767" s="16"/>
      <c r="H767" s="12"/>
      <c r="I767" s="12"/>
      <c r="J767" s="15" t="e">
        <f t="shared" si="20"/>
        <v>#DIV/0!</v>
      </c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</row>
    <row r="768" spans="1:28" customFormat="1" ht="15.75">
      <c r="A768" s="23">
        <v>770</v>
      </c>
      <c r="B768" s="23">
        <v>768</v>
      </c>
      <c r="C768" s="26" t="s">
        <v>193</v>
      </c>
      <c r="D768" s="3" t="s">
        <v>793</v>
      </c>
      <c r="E768" s="16"/>
      <c r="F768" s="16"/>
      <c r="G768" s="16"/>
      <c r="H768" s="12"/>
      <c r="I768" s="12"/>
      <c r="J768" s="15" t="e">
        <f t="shared" si="20"/>
        <v>#DIV/0!</v>
      </c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</row>
    <row r="769" spans="1:28" customFormat="1" ht="45">
      <c r="A769" s="23">
        <v>771</v>
      </c>
      <c r="B769" s="23">
        <v>769</v>
      </c>
      <c r="C769" s="26" t="s">
        <v>85</v>
      </c>
      <c r="D769" s="3" t="s">
        <v>794</v>
      </c>
      <c r="E769" s="16"/>
      <c r="F769" s="16"/>
      <c r="G769" s="16"/>
      <c r="H769" s="12"/>
      <c r="I769" s="12"/>
      <c r="J769" s="15" t="e">
        <f t="shared" ref="J769:J832" si="21">100-I769/H769*100</f>
        <v>#DIV/0!</v>
      </c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</row>
    <row r="770" spans="1:28" customFormat="1" ht="30">
      <c r="A770" s="23">
        <v>772</v>
      </c>
      <c r="B770" s="23">
        <v>770</v>
      </c>
      <c r="C770" s="26" t="s">
        <v>517</v>
      </c>
      <c r="D770" s="3" t="s">
        <v>795</v>
      </c>
      <c r="E770" s="12"/>
      <c r="F770" s="12"/>
      <c r="G770" s="12"/>
      <c r="H770" s="12"/>
      <c r="I770" s="12"/>
      <c r="J770" s="15"/>
      <c r="K770" s="12"/>
      <c r="L770" s="12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</row>
    <row r="771" spans="1:28" customFormat="1" ht="25.5">
      <c r="A771" s="23">
        <v>773</v>
      </c>
      <c r="B771" s="23">
        <v>771</v>
      </c>
      <c r="C771" s="26" t="s">
        <v>14</v>
      </c>
      <c r="D771" s="3" t="s">
        <v>796</v>
      </c>
      <c r="E771" s="16"/>
      <c r="F771" s="16"/>
      <c r="G771" s="16"/>
      <c r="H771" s="12"/>
      <c r="I771" s="12"/>
      <c r="J771" s="15" t="e">
        <f t="shared" si="21"/>
        <v>#DIV/0!</v>
      </c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</row>
    <row r="772" spans="1:28" customFormat="1" ht="15.75">
      <c r="A772" s="23">
        <v>774</v>
      </c>
      <c r="B772" s="23">
        <v>772</v>
      </c>
      <c r="C772" s="26" t="s">
        <v>85</v>
      </c>
      <c r="D772" s="3" t="s">
        <v>797</v>
      </c>
      <c r="E772" s="16"/>
      <c r="F772" s="16"/>
      <c r="G772" s="16"/>
      <c r="H772" s="12"/>
      <c r="I772" s="12"/>
      <c r="J772" s="15" t="e">
        <f t="shared" si="21"/>
        <v>#DIV/0!</v>
      </c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</row>
    <row r="773" spans="1:28" customFormat="1" ht="30">
      <c r="A773" s="23">
        <v>775</v>
      </c>
      <c r="B773" s="23">
        <v>773</v>
      </c>
      <c r="C773" s="26" t="s">
        <v>85</v>
      </c>
      <c r="D773" s="3" t="s">
        <v>798</v>
      </c>
      <c r="E773" s="16"/>
      <c r="F773" s="16"/>
      <c r="G773" s="16"/>
      <c r="H773" s="12"/>
      <c r="I773" s="12"/>
      <c r="J773" s="15" t="e">
        <f t="shared" si="21"/>
        <v>#DIV/0!</v>
      </c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</row>
    <row r="774" spans="1:28" customFormat="1" ht="57">
      <c r="A774" s="23">
        <v>776</v>
      </c>
      <c r="B774" s="23">
        <v>774</v>
      </c>
      <c r="C774" s="26"/>
      <c r="D774" s="4" t="s">
        <v>799</v>
      </c>
      <c r="E774" s="16"/>
      <c r="F774" s="16"/>
      <c r="G774" s="16"/>
      <c r="H774" s="12"/>
      <c r="I774" s="12"/>
      <c r="J774" s="15" t="e">
        <f t="shared" si="21"/>
        <v>#DIV/0!</v>
      </c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</row>
    <row r="775" spans="1:28" customFormat="1" ht="47.25">
      <c r="A775" s="23">
        <v>777</v>
      </c>
      <c r="B775" s="23">
        <v>775</v>
      </c>
      <c r="C775" s="26" t="s">
        <v>517</v>
      </c>
      <c r="D775" s="3" t="s">
        <v>800</v>
      </c>
      <c r="E775" s="12" t="s">
        <v>1417</v>
      </c>
      <c r="F775" s="12" t="s">
        <v>85</v>
      </c>
      <c r="G775" s="12" t="s">
        <v>1383</v>
      </c>
      <c r="H775" s="12">
        <v>932.56</v>
      </c>
      <c r="I775" s="12">
        <v>600</v>
      </c>
      <c r="J775" s="15">
        <f t="shared" si="21"/>
        <v>35.660976237453895</v>
      </c>
      <c r="K775" s="12" t="s">
        <v>1410</v>
      </c>
      <c r="L775" s="12" t="s">
        <v>1111</v>
      </c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</row>
    <row r="776" spans="1:28" customFormat="1" ht="47.25">
      <c r="A776" s="23">
        <v>778</v>
      </c>
      <c r="B776" s="23">
        <v>776</v>
      </c>
      <c r="C776" s="26" t="s">
        <v>517</v>
      </c>
      <c r="D776" s="3" t="s">
        <v>801</v>
      </c>
      <c r="E776" s="12" t="s">
        <v>1418</v>
      </c>
      <c r="F776" s="12" t="s">
        <v>85</v>
      </c>
      <c r="G776" s="12" t="s">
        <v>1383</v>
      </c>
      <c r="H776" s="12">
        <v>1552.78</v>
      </c>
      <c r="I776" s="12">
        <v>1000</v>
      </c>
      <c r="J776" s="15">
        <f t="shared" si="21"/>
        <v>35.599376601965503</v>
      </c>
      <c r="K776" s="12" t="s">
        <v>1410</v>
      </c>
      <c r="L776" s="12" t="s">
        <v>1111</v>
      </c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</row>
    <row r="777" spans="1:28" customFormat="1" ht="31.5">
      <c r="A777" s="23">
        <v>779</v>
      </c>
      <c r="B777" s="23">
        <v>777</v>
      </c>
      <c r="C777" s="26" t="s">
        <v>11</v>
      </c>
      <c r="D777" s="3" t="s">
        <v>802</v>
      </c>
      <c r="E777" s="12" t="s">
        <v>1419</v>
      </c>
      <c r="F777" s="12" t="s">
        <v>87</v>
      </c>
      <c r="G777" s="12" t="s">
        <v>1121</v>
      </c>
      <c r="H777" s="12">
        <v>213.59</v>
      </c>
      <c r="I777" s="12">
        <v>163.4</v>
      </c>
      <c r="J777" s="15">
        <f t="shared" si="21"/>
        <v>23.498291118498059</v>
      </c>
      <c r="K777" s="12" t="s">
        <v>1410</v>
      </c>
      <c r="L777" s="12" t="s">
        <v>1111</v>
      </c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</row>
    <row r="778" spans="1:28" customFormat="1" ht="30">
      <c r="A778" s="23">
        <v>780</v>
      </c>
      <c r="B778" s="23">
        <v>778</v>
      </c>
      <c r="C778" s="26" t="s">
        <v>85</v>
      </c>
      <c r="D778" s="3" t="s">
        <v>803</v>
      </c>
      <c r="E778" s="16"/>
      <c r="F778" s="16"/>
      <c r="G778" s="16"/>
      <c r="H778" s="12"/>
      <c r="I778" s="12"/>
      <c r="J778" s="15" t="e">
        <f t="shared" si="21"/>
        <v>#DIV/0!</v>
      </c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</row>
    <row r="779" spans="1:28" customFormat="1" ht="15.75">
      <c r="A779" s="23">
        <v>781</v>
      </c>
      <c r="B779" s="23">
        <v>779</v>
      </c>
      <c r="C779" s="26" t="s">
        <v>11</v>
      </c>
      <c r="D779" s="3" t="s">
        <v>804</v>
      </c>
      <c r="E779" s="16"/>
      <c r="F779" s="16"/>
      <c r="G779" s="16"/>
      <c r="H779" s="12"/>
      <c r="I779" s="12"/>
      <c r="J779" s="15" t="e">
        <f t="shared" si="21"/>
        <v>#DIV/0!</v>
      </c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</row>
    <row r="780" spans="1:28" customFormat="1" ht="15.75">
      <c r="A780" s="23">
        <v>782</v>
      </c>
      <c r="B780" s="23">
        <v>780</v>
      </c>
      <c r="C780" s="26" t="s">
        <v>11</v>
      </c>
      <c r="D780" s="3" t="s">
        <v>805</v>
      </c>
      <c r="E780" s="16"/>
      <c r="F780" s="16"/>
      <c r="G780" s="16"/>
      <c r="H780" s="12"/>
      <c r="I780" s="12"/>
      <c r="J780" s="15" t="e">
        <f t="shared" si="21"/>
        <v>#DIV/0!</v>
      </c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</row>
    <row r="781" spans="1:28" customFormat="1" ht="15.75">
      <c r="A781" s="23">
        <v>783</v>
      </c>
      <c r="B781" s="23">
        <v>781</v>
      </c>
      <c r="C781" s="26" t="s">
        <v>85</v>
      </c>
      <c r="D781" s="3" t="s">
        <v>806</v>
      </c>
      <c r="E781" s="16"/>
      <c r="F781" s="16"/>
      <c r="G781" s="16"/>
      <c r="H781" s="12"/>
      <c r="I781" s="12"/>
      <c r="J781" s="15" t="e">
        <f t="shared" si="21"/>
        <v>#DIV/0!</v>
      </c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</row>
    <row r="782" spans="1:28" customFormat="1" ht="45">
      <c r="A782" s="23">
        <v>784</v>
      </c>
      <c r="B782" s="23">
        <v>782</v>
      </c>
      <c r="C782" s="26" t="s">
        <v>11</v>
      </c>
      <c r="D782" s="3" t="s">
        <v>807</v>
      </c>
      <c r="E782" s="12" t="s">
        <v>1416</v>
      </c>
      <c r="F782" s="12" t="s">
        <v>85</v>
      </c>
      <c r="G782" s="12" t="s">
        <v>1121</v>
      </c>
      <c r="H782" s="12">
        <v>1000.67</v>
      </c>
      <c r="I782" s="12">
        <v>765.5</v>
      </c>
      <c r="J782" s="15">
        <f t="shared" si="21"/>
        <v>23.501254159712985</v>
      </c>
      <c r="K782" s="12" t="s">
        <v>1410</v>
      </c>
      <c r="L782" s="12" t="s">
        <v>1111</v>
      </c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</row>
    <row r="783" spans="1:28" customFormat="1" ht="28.5">
      <c r="A783" s="23">
        <v>785</v>
      </c>
      <c r="B783" s="23">
        <v>783</v>
      </c>
      <c r="C783" s="26"/>
      <c r="D783" s="4" t="s">
        <v>808</v>
      </c>
      <c r="E783" s="16"/>
      <c r="F783" s="16"/>
      <c r="G783" s="16"/>
      <c r="H783" s="12"/>
      <c r="I783" s="12"/>
      <c r="J783" s="15" t="e">
        <f t="shared" si="21"/>
        <v>#DIV/0!</v>
      </c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</row>
    <row r="784" spans="1:28" customFormat="1" ht="45">
      <c r="A784" s="23">
        <v>786</v>
      </c>
      <c r="B784" s="23">
        <v>784</v>
      </c>
      <c r="C784" s="26" t="s">
        <v>633</v>
      </c>
      <c r="D784" s="3" t="s">
        <v>809</v>
      </c>
      <c r="E784" s="16"/>
      <c r="F784" s="16"/>
      <c r="G784" s="16"/>
      <c r="H784" s="12"/>
      <c r="I784" s="12"/>
      <c r="J784" s="15" t="e">
        <f t="shared" si="21"/>
        <v>#DIV/0!</v>
      </c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</row>
    <row r="785" spans="1:28" customFormat="1" ht="90">
      <c r="A785" s="23">
        <v>787</v>
      </c>
      <c r="B785" s="23">
        <v>785</v>
      </c>
      <c r="C785" s="26" t="s">
        <v>193</v>
      </c>
      <c r="D785" s="3" t="s">
        <v>810</v>
      </c>
      <c r="E785" s="12"/>
      <c r="F785" s="12"/>
      <c r="G785" s="12"/>
      <c r="H785" s="12"/>
      <c r="I785" s="12"/>
      <c r="J785" s="15"/>
      <c r="K785" s="12"/>
      <c r="L785" s="12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</row>
    <row r="786" spans="1:28" customFormat="1" ht="30">
      <c r="A786" s="23">
        <v>788</v>
      </c>
      <c r="B786" s="23">
        <v>786</v>
      </c>
      <c r="C786" s="26" t="s">
        <v>633</v>
      </c>
      <c r="D786" s="3" t="s">
        <v>811</v>
      </c>
      <c r="E786" s="16"/>
      <c r="F786" s="16"/>
      <c r="G786" s="16"/>
      <c r="H786" s="12"/>
      <c r="I786" s="12"/>
      <c r="J786" s="15" t="e">
        <f t="shared" si="21"/>
        <v>#DIV/0!</v>
      </c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</row>
    <row r="787" spans="1:28" customFormat="1" ht="30">
      <c r="A787" s="23">
        <v>789</v>
      </c>
      <c r="B787" s="23">
        <v>787</v>
      </c>
      <c r="C787" s="26" t="s">
        <v>633</v>
      </c>
      <c r="D787" s="3" t="s">
        <v>812</v>
      </c>
      <c r="E787" s="16"/>
      <c r="F787" s="16"/>
      <c r="G787" s="16"/>
      <c r="H787" s="12"/>
      <c r="I787" s="12"/>
      <c r="J787" s="15" t="e">
        <f t="shared" si="21"/>
        <v>#DIV/0!</v>
      </c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</row>
    <row r="788" spans="1:28" customFormat="1" ht="30">
      <c r="A788" s="23">
        <v>790</v>
      </c>
      <c r="B788" s="23">
        <v>788</v>
      </c>
      <c r="C788" s="26" t="s">
        <v>633</v>
      </c>
      <c r="D788" s="3" t="s">
        <v>813</v>
      </c>
      <c r="E788" s="16"/>
      <c r="F788" s="16"/>
      <c r="G788" s="16"/>
      <c r="H788" s="12"/>
      <c r="I788" s="12"/>
      <c r="J788" s="15" t="e">
        <f t="shared" si="21"/>
        <v>#DIV/0!</v>
      </c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</row>
    <row r="789" spans="1:28" customFormat="1" ht="30">
      <c r="A789" s="23">
        <v>791</v>
      </c>
      <c r="B789" s="23">
        <v>789</v>
      </c>
      <c r="C789" s="26" t="s">
        <v>35</v>
      </c>
      <c r="D789" s="3" t="s">
        <v>814</v>
      </c>
      <c r="E789" s="16"/>
      <c r="F789" s="16"/>
      <c r="G789" s="16"/>
      <c r="H789" s="12"/>
      <c r="I789" s="12"/>
      <c r="J789" s="15" t="e">
        <f t="shared" si="21"/>
        <v>#DIV/0!</v>
      </c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</row>
    <row r="790" spans="1:28" customFormat="1" ht="31.5">
      <c r="A790" s="23">
        <v>792</v>
      </c>
      <c r="B790" s="23">
        <v>790</v>
      </c>
      <c r="C790" s="26" t="s">
        <v>633</v>
      </c>
      <c r="D790" s="3" t="s">
        <v>815</v>
      </c>
      <c r="E790" s="12" t="s">
        <v>1408</v>
      </c>
      <c r="F790" s="12" t="s">
        <v>1409</v>
      </c>
      <c r="G790" s="12" t="s">
        <v>1105</v>
      </c>
      <c r="H790" s="12">
        <v>80.069999999999993</v>
      </c>
      <c r="I790" s="12">
        <v>68.06</v>
      </c>
      <c r="J790" s="15">
        <f t="shared" si="21"/>
        <v>14.999375546396891</v>
      </c>
      <c r="K790" s="12" t="s">
        <v>1410</v>
      </c>
      <c r="L790" s="12" t="s">
        <v>1111</v>
      </c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</row>
    <row r="791" spans="1:28" customFormat="1" ht="31.5">
      <c r="A791" s="23">
        <v>793</v>
      </c>
      <c r="B791" s="23">
        <v>791</v>
      </c>
      <c r="C791" s="26" t="s">
        <v>633</v>
      </c>
      <c r="D791" s="3" t="s">
        <v>816</v>
      </c>
      <c r="E791" s="12" t="s">
        <v>1411</v>
      </c>
      <c r="F791" s="12" t="s">
        <v>1409</v>
      </c>
      <c r="G791" s="12" t="s">
        <v>1412</v>
      </c>
      <c r="H791" s="12">
        <v>431.45</v>
      </c>
      <c r="I791" s="12">
        <v>366.72</v>
      </c>
      <c r="J791" s="15">
        <f t="shared" si="21"/>
        <v>15.00289720709236</v>
      </c>
      <c r="K791" s="12" t="s">
        <v>1410</v>
      </c>
      <c r="L791" s="12" t="s">
        <v>1111</v>
      </c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</row>
    <row r="792" spans="1:28" customFormat="1" ht="47.25">
      <c r="A792" s="23">
        <v>794</v>
      </c>
      <c r="B792" s="23">
        <v>792</v>
      </c>
      <c r="C792" s="26" t="s">
        <v>817</v>
      </c>
      <c r="D792" s="3" t="s">
        <v>818</v>
      </c>
      <c r="E792" s="12" t="s">
        <v>1413</v>
      </c>
      <c r="F792" s="12" t="s">
        <v>1409</v>
      </c>
      <c r="G792" s="12" t="s">
        <v>1105</v>
      </c>
      <c r="H792" s="12">
        <v>93.36</v>
      </c>
      <c r="I792" s="12">
        <v>79.349999999999994</v>
      </c>
      <c r="J792" s="15">
        <f t="shared" si="21"/>
        <v>15.006426735218511</v>
      </c>
      <c r="K792" s="12" t="s">
        <v>1410</v>
      </c>
      <c r="L792" s="12" t="s">
        <v>1111</v>
      </c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</row>
    <row r="793" spans="1:28" customFormat="1" ht="63">
      <c r="A793" s="23">
        <v>795</v>
      </c>
      <c r="B793" s="23">
        <v>793</v>
      </c>
      <c r="C793" s="26" t="s">
        <v>817</v>
      </c>
      <c r="D793" s="3" t="s">
        <v>819</v>
      </c>
      <c r="E793" s="12" t="s">
        <v>1414</v>
      </c>
      <c r="F793" s="12" t="s">
        <v>1409</v>
      </c>
      <c r="G793" s="12" t="s">
        <v>1412</v>
      </c>
      <c r="H793" s="12">
        <v>460.19</v>
      </c>
      <c r="I793" s="12">
        <v>391.15</v>
      </c>
      <c r="J793" s="15">
        <f t="shared" si="21"/>
        <v>15.002498967817644</v>
      </c>
      <c r="K793" s="12" t="s">
        <v>1410</v>
      </c>
      <c r="L793" s="12" t="s">
        <v>1111</v>
      </c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</row>
    <row r="794" spans="1:28" customFormat="1" ht="15.75">
      <c r="A794" s="23">
        <v>796</v>
      </c>
      <c r="B794" s="23">
        <v>794</v>
      </c>
      <c r="C794" s="26" t="s">
        <v>633</v>
      </c>
      <c r="D794" s="3" t="s">
        <v>820</v>
      </c>
      <c r="E794" s="16"/>
      <c r="F794" s="16"/>
      <c r="G794" s="16"/>
      <c r="H794" s="12"/>
      <c r="I794" s="12"/>
      <c r="J794" s="15" t="e">
        <f t="shared" si="21"/>
        <v>#DIV/0!</v>
      </c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</row>
    <row r="795" spans="1:28" customFormat="1" ht="15.75">
      <c r="A795" s="23">
        <v>797</v>
      </c>
      <c r="B795" s="23">
        <v>795</v>
      </c>
      <c r="C795" s="26" t="s">
        <v>409</v>
      </c>
      <c r="D795" s="3" t="s">
        <v>821</v>
      </c>
      <c r="E795" s="16"/>
      <c r="F795" s="16"/>
      <c r="G795" s="16"/>
      <c r="H795" s="12"/>
      <c r="I795" s="12"/>
      <c r="J795" s="15" t="e">
        <f t="shared" si="21"/>
        <v>#DIV/0!</v>
      </c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</row>
    <row r="796" spans="1:28" customFormat="1" ht="28.5">
      <c r="A796" s="23">
        <v>798</v>
      </c>
      <c r="B796" s="23">
        <v>796</v>
      </c>
      <c r="C796" s="26"/>
      <c r="D796" s="4" t="s">
        <v>822</v>
      </c>
      <c r="E796" s="16"/>
      <c r="F796" s="16"/>
      <c r="G796" s="16"/>
      <c r="H796" s="12"/>
      <c r="I796" s="12"/>
      <c r="J796" s="15" t="e">
        <f t="shared" si="21"/>
        <v>#DIV/0!</v>
      </c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</row>
    <row r="797" spans="1:28" customFormat="1" ht="47.25">
      <c r="A797" s="23">
        <v>799</v>
      </c>
      <c r="B797" s="23">
        <v>797</v>
      </c>
      <c r="C797" s="26" t="s">
        <v>14</v>
      </c>
      <c r="D797" s="3" t="s">
        <v>823</v>
      </c>
      <c r="E797" s="12" t="s">
        <v>1397</v>
      </c>
      <c r="F797" s="12" t="s">
        <v>1099</v>
      </c>
      <c r="G797" s="12" t="s">
        <v>1136</v>
      </c>
      <c r="H797" s="12">
        <v>54.5</v>
      </c>
      <c r="I797" s="12">
        <v>33.04</v>
      </c>
      <c r="J797" s="15">
        <f t="shared" si="21"/>
        <v>39.37614678899083</v>
      </c>
      <c r="K797" s="12" t="s">
        <v>1159</v>
      </c>
      <c r="L797" s="12" t="s">
        <v>1160</v>
      </c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</row>
    <row r="798" spans="1:28" customFormat="1" ht="25.5">
      <c r="A798" s="23">
        <v>800</v>
      </c>
      <c r="B798" s="23">
        <v>798</v>
      </c>
      <c r="C798" s="26" t="s">
        <v>14</v>
      </c>
      <c r="D798" s="3" t="s">
        <v>824</v>
      </c>
      <c r="E798" s="12"/>
      <c r="F798" s="12"/>
      <c r="G798" s="12"/>
      <c r="H798" s="12"/>
      <c r="I798" s="12"/>
      <c r="J798" s="15" t="e">
        <f t="shared" si="21"/>
        <v>#DIV/0!</v>
      </c>
      <c r="K798" s="12"/>
      <c r="L798" s="12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</row>
    <row r="799" spans="1:28" customFormat="1" ht="25.5">
      <c r="A799" s="23">
        <v>801</v>
      </c>
      <c r="B799" s="23">
        <v>799</v>
      </c>
      <c r="C799" s="26" t="s">
        <v>14</v>
      </c>
      <c r="D799" s="3" t="s">
        <v>825</v>
      </c>
      <c r="E799" s="12"/>
      <c r="F799" s="12"/>
      <c r="G799" s="12"/>
      <c r="H799" s="12"/>
      <c r="I799" s="12"/>
      <c r="J799" s="15" t="e">
        <f t="shared" si="21"/>
        <v>#DIV/0!</v>
      </c>
      <c r="K799" s="12"/>
      <c r="L799" s="12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</row>
    <row r="800" spans="1:28" customFormat="1" ht="47.25">
      <c r="A800" s="23">
        <v>802</v>
      </c>
      <c r="B800" s="23">
        <v>800</v>
      </c>
      <c r="C800" s="26" t="s">
        <v>14</v>
      </c>
      <c r="D800" s="3" t="s">
        <v>826</v>
      </c>
      <c r="E800" s="12" t="s">
        <v>1398</v>
      </c>
      <c r="F800" s="12" t="s">
        <v>1099</v>
      </c>
      <c r="G800" s="12" t="s">
        <v>1390</v>
      </c>
      <c r="H800" s="12">
        <v>82.84</v>
      </c>
      <c r="I800" s="12">
        <v>35.64</v>
      </c>
      <c r="J800" s="15">
        <f t="shared" si="21"/>
        <v>56.977305649444716</v>
      </c>
      <c r="K800" s="12" t="s">
        <v>1159</v>
      </c>
      <c r="L800" s="12" t="s">
        <v>1160</v>
      </c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</row>
    <row r="801" spans="1:28" customFormat="1" ht="47.25">
      <c r="A801" s="23">
        <v>803</v>
      </c>
      <c r="B801" s="23">
        <v>801</v>
      </c>
      <c r="C801" s="26" t="s">
        <v>14</v>
      </c>
      <c r="D801" s="3" t="s">
        <v>827</v>
      </c>
      <c r="E801" s="12" t="s">
        <v>1399</v>
      </c>
      <c r="F801" s="12" t="s">
        <v>1099</v>
      </c>
      <c r="G801" s="12" t="s">
        <v>1400</v>
      </c>
      <c r="H801" s="12">
        <v>100.28</v>
      </c>
      <c r="I801" s="12">
        <v>50.75</v>
      </c>
      <c r="J801" s="15">
        <f t="shared" si="21"/>
        <v>49.391703230953333</v>
      </c>
      <c r="K801" s="12" t="s">
        <v>1159</v>
      </c>
      <c r="L801" s="12" t="s">
        <v>1160</v>
      </c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</row>
    <row r="802" spans="1:28" customFormat="1" ht="31.5">
      <c r="A802" s="23">
        <v>804</v>
      </c>
      <c r="B802" s="23">
        <v>802</v>
      </c>
      <c r="C802" s="26" t="s">
        <v>14</v>
      </c>
      <c r="D802" s="3" t="s">
        <v>828</v>
      </c>
      <c r="E802" s="12" t="s">
        <v>1401</v>
      </c>
      <c r="F802" s="12" t="s">
        <v>1099</v>
      </c>
      <c r="G802" s="12" t="s">
        <v>1390</v>
      </c>
      <c r="H802" s="12">
        <v>88.29</v>
      </c>
      <c r="I802" s="12">
        <v>36.58</v>
      </c>
      <c r="J802" s="15">
        <f t="shared" si="21"/>
        <v>58.568354287008731</v>
      </c>
      <c r="K802" s="12" t="s">
        <v>1159</v>
      </c>
      <c r="L802" s="12" t="s">
        <v>1160</v>
      </c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</row>
    <row r="803" spans="1:28" customFormat="1" ht="31.5">
      <c r="A803" s="23">
        <v>805</v>
      </c>
      <c r="B803" s="23">
        <v>803</v>
      </c>
      <c r="C803" s="26" t="s">
        <v>14</v>
      </c>
      <c r="D803" s="3" t="s">
        <v>829</v>
      </c>
      <c r="E803" s="12" t="s">
        <v>1402</v>
      </c>
      <c r="F803" s="12" t="s">
        <v>1099</v>
      </c>
      <c r="G803" s="12" t="s">
        <v>1400</v>
      </c>
      <c r="H803" s="12">
        <v>105.73</v>
      </c>
      <c r="I803" s="12">
        <v>51.48</v>
      </c>
      <c r="J803" s="15">
        <f t="shared" si="21"/>
        <v>51.309940414262748</v>
      </c>
      <c r="K803" s="12" t="s">
        <v>1159</v>
      </c>
      <c r="L803" s="12" t="s">
        <v>1160</v>
      </c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</row>
    <row r="804" spans="1:28" customFormat="1" ht="31.5">
      <c r="A804" s="23">
        <v>806</v>
      </c>
      <c r="B804" s="23">
        <v>804</v>
      </c>
      <c r="C804" s="26" t="s">
        <v>14</v>
      </c>
      <c r="D804" s="3" t="s">
        <v>830</v>
      </c>
      <c r="E804" s="12" t="s">
        <v>1403</v>
      </c>
      <c r="F804" s="12" t="s">
        <v>1099</v>
      </c>
      <c r="G804" s="12" t="s">
        <v>1390</v>
      </c>
      <c r="H804" s="12">
        <v>89.38</v>
      </c>
      <c r="I804" s="12">
        <v>38.71</v>
      </c>
      <c r="J804" s="15">
        <f t="shared" si="21"/>
        <v>56.690534795256212</v>
      </c>
      <c r="K804" s="12" t="s">
        <v>1159</v>
      </c>
      <c r="L804" s="12" t="s">
        <v>1160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</row>
    <row r="805" spans="1:28" customFormat="1" ht="47.25">
      <c r="A805" s="23">
        <v>807</v>
      </c>
      <c r="B805" s="23">
        <v>805</v>
      </c>
      <c r="C805" s="26" t="s">
        <v>14</v>
      </c>
      <c r="D805" s="3" t="s">
        <v>831</v>
      </c>
      <c r="E805" s="12" t="s">
        <v>1404</v>
      </c>
      <c r="F805" s="12" t="s">
        <v>1099</v>
      </c>
      <c r="G805" s="12" t="s">
        <v>1400</v>
      </c>
      <c r="H805" s="12">
        <v>125.35</v>
      </c>
      <c r="I805" s="12">
        <v>57.83</v>
      </c>
      <c r="J805" s="15">
        <f t="shared" si="21"/>
        <v>53.865177502991621</v>
      </c>
      <c r="K805" s="12" t="s">
        <v>1159</v>
      </c>
      <c r="L805" s="12" t="s">
        <v>1160</v>
      </c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</row>
    <row r="806" spans="1:28" customFormat="1" ht="31.5">
      <c r="A806" s="23">
        <v>808</v>
      </c>
      <c r="B806" s="23">
        <v>806</v>
      </c>
      <c r="C806" s="26" t="s">
        <v>14</v>
      </c>
      <c r="D806" s="3" t="s">
        <v>832</v>
      </c>
      <c r="E806" s="12" t="s">
        <v>1405</v>
      </c>
      <c r="F806" s="12" t="s">
        <v>85</v>
      </c>
      <c r="G806" s="12" t="s">
        <v>1360</v>
      </c>
      <c r="H806" s="12">
        <v>6.9</v>
      </c>
      <c r="I806" s="12">
        <v>5.8</v>
      </c>
      <c r="J806" s="15">
        <f t="shared" si="21"/>
        <v>15.94202898550725</v>
      </c>
      <c r="K806" s="12" t="s">
        <v>1159</v>
      </c>
      <c r="L806" s="12" t="s">
        <v>1160</v>
      </c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</row>
    <row r="807" spans="1:28" customFormat="1" ht="31.5">
      <c r="A807" s="23">
        <v>809</v>
      </c>
      <c r="B807" s="23">
        <v>807</v>
      </c>
      <c r="C807" s="26" t="s">
        <v>14</v>
      </c>
      <c r="D807" s="3" t="s">
        <v>833</v>
      </c>
      <c r="E807" s="12" t="s">
        <v>1406</v>
      </c>
      <c r="F807" s="12" t="s">
        <v>1099</v>
      </c>
      <c r="G807" s="12" t="s">
        <v>1390</v>
      </c>
      <c r="H807" s="12">
        <v>85.02</v>
      </c>
      <c r="I807" s="12">
        <v>34.58</v>
      </c>
      <c r="J807" s="15">
        <f t="shared" si="21"/>
        <v>59.327217125382262</v>
      </c>
      <c r="K807" s="12" t="s">
        <v>1159</v>
      </c>
      <c r="L807" s="12" t="s">
        <v>1160</v>
      </c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</row>
    <row r="808" spans="1:28" customFormat="1" ht="31.5">
      <c r="A808" s="23">
        <v>810</v>
      </c>
      <c r="B808" s="23">
        <v>808</v>
      </c>
      <c r="C808" s="26" t="s">
        <v>14</v>
      </c>
      <c r="D808" s="3" t="s">
        <v>834</v>
      </c>
      <c r="E808" s="12" t="s">
        <v>1407</v>
      </c>
      <c r="F808" s="12" t="s">
        <v>1099</v>
      </c>
      <c r="G808" s="12" t="s">
        <v>1395</v>
      </c>
      <c r="H808" s="12">
        <v>105.73</v>
      </c>
      <c r="I808" s="12">
        <v>47.79</v>
      </c>
      <c r="J808" s="15">
        <f t="shared" si="21"/>
        <v>54.799962167785871</v>
      </c>
      <c r="K808" s="12" t="s">
        <v>1159</v>
      </c>
      <c r="L808" s="12" t="s">
        <v>1160</v>
      </c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</row>
    <row r="809" spans="1:28" customFormat="1" ht="123">
      <c r="A809" s="23">
        <v>811</v>
      </c>
      <c r="B809" s="23">
        <v>809</v>
      </c>
      <c r="C809" s="26" t="s">
        <v>14</v>
      </c>
      <c r="D809" s="3" t="s">
        <v>835</v>
      </c>
      <c r="E809" s="16"/>
      <c r="F809" s="16"/>
      <c r="G809" s="16"/>
      <c r="H809" s="12"/>
      <c r="I809" s="12"/>
      <c r="J809" s="15" t="e">
        <f t="shared" si="21"/>
        <v>#DIV/0!</v>
      </c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</row>
    <row r="810" spans="1:28" customFormat="1" ht="123">
      <c r="A810" s="23">
        <v>812</v>
      </c>
      <c r="B810" s="23">
        <v>810</v>
      </c>
      <c r="C810" s="26" t="s">
        <v>14</v>
      </c>
      <c r="D810" s="3" t="s">
        <v>836</v>
      </c>
      <c r="E810" s="16"/>
      <c r="F810" s="16"/>
      <c r="G810" s="16"/>
      <c r="H810" s="12"/>
      <c r="I810" s="12"/>
      <c r="J810" s="15" t="e">
        <f t="shared" si="21"/>
        <v>#DIV/0!</v>
      </c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</row>
    <row r="811" spans="1:28" customFormat="1" ht="47.25">
      <c r="A811" s="23">
        <v>813</v>
      </c>
      <c r="B811" s="23">
        <v>811</v>
      </c>
      <c r="C811" s="26" t="s">
        <v>14</v>
      </c>
      <c r="D811" s="3" t="s">
        <v>837</v>
      </c>
      <c r="E811" s="12" t="s">
        <v>1396</v>
      </c>
      <c r="F811" s="12" t="s">
        <v>1099</v>
      </c>
      <c r="G811" s="12" t="s">
        <v>1390</v>
      </c>
      <c r="H811" s="12">
        <v>81.75</v>
      </c>
      <c r="I811" s="12">
        <v>35.39</v>
      </c>
      <c r="J811" s="15">
        <f t="shared" si="21"/>
        <v>56.709480122324159</v>
      </c>
      <c r="K811" s="12" t="s">
        <v>1159</v>
      </c>
      <c r="L811" s="12" t="s">
        <v>1160</v>
      </c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</row>
    <row r="812" spans="1:28" customFormat="1" ht="75">
      <c r="A812" s="23">
        <v>814</v>
      </c>
      <c r="B812" s="23">
        <v>812</v>
      </c>
      <c r="C812" s="26" t="s">
        <v>14</v>
      </c>
      <c r="D812" s="3" t="s">
        <v>838</v>
      </c>
      <c r="E812" s="16"/>
      <c r="F812" s="16"/>
      <c r="G812" s="16"/>
      <c r="H812" s="12"/>
      <c r="I812" s="12"/>
      <c r="J812" s="15" t="e">
        <f t="shared" si="21"/>
        <v>#DIV/0!</v>
      </c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</row>
    <row r="813" spans="1:28" customFormat="1" ht="75">
      <c r="A813" s="23">
        <v>815</v>
      </c>
      <c r="B813" s="23">
        <v>813</v>
      </c>
      <c r="C813" s="26" t="s">
        <v>14</v>
      </c>
      <c r="D813" s="3" t="s">
        <v>839</v>
      </c>
      <c r="E813" s="16"/>
      <c r="F813" s="16"/>
      <c r="G813" s="16"/>
      <c r="H813" s="12"/>
      <c r="I813" s="12"/>
      <c r="J813" s="15" t="e">
        <f t="shared" si="21"/>
        <v>#DIV/0!</v>
      </c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</row>
    <row r="814" spans="1:28" customFormat="1" ht="31.5">
      <c r="A814" s="23">
        <v>816</v>
      </c>
      <c r="B814" s="23">
        <v>814</v>
      </c>
      <c r="C814" s="26" t="s">
        <v>14</v>
      </c>
      <c r="D814" s="3" t="s">
        <v>840</v>
      </c>
      <c r="E814" s="12" t="s">
        <v>1389</v>
      </c>
      <c r="F814" s="12" t="s">
        <v>1099</v>
      </c>
      <c r="G814" s="12" t="s">
        <v>1390</v>
      </c>
      <c r="H814" s="12">
        <v>156.96</v>
      </c>
      <c r="I814" s="12">
        <v>133</v>
      </c>
      <c r="J814" s="15">
        <f t="shared" si="21"/>
        <v>15.265035677879723</v>
      </c>
      <c r="K814" s="12" t="s">
        <v>1159</v>
      </c>
      <c r="L814" s="12" t="s">
        <v>1160</v>
      </c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</row>
    <row r="815" spans="1:28" customFormat="1" ht="30">
      <c r="A815" s="23">
        <v>817</v>
      </c>
      <c r="B815" s="23">
        <v>815</v>
      </c>
      <c r="C815" s="26" t="s">
        <v>14</v>
      </c>
      <c r="D815" s="3" t="s">
        <v>841</v>
      </c>
      <c r="E815" s="12"/>
      <c r="F815" s="12"/>
      <c r="G815" s="12"/>
      <c r="H815" s="12"/>
      <c r="I815" s="12"/>
      <c r="J815" s="15" t="e">
        <f t="shared" si="21"/>
        <v>#DIV/0!</v>
      </c>
      <c r="K815" s="12"/>
      <c r="L815" s="12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</row>
    <row r="816" spans="1:28" customFormat="1" ht="30">
      <c r="A816" s="23">
        <v>818</v>
      </c>
      <c r="B816" s="23">
        <v>816</v>
      </c>
      <c r="C816" s="26" t="s">
        <v>633</v>
      </c>
      <c r="D816" s="3" t="s">
        <v>842</v>
      </c>
      <c r="E816" s="12"/>
      <c r="F816" s="12"/>
      <c r="G816" s="12"/>
      <c r="H816" s="12"/>
      <c r="I816" s="12"/>
      <c r="J816" s="15" t="e">
        <f t="shared" si="21"/>
        <v>#DIV/0!</v>
      </c>
      <c r="K816" s="12"/>
      <c r="L816" s="12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</row>
    <row r="817" spans="1:28" customFormat="1" ht="47.25">
      <c r="A817" s="23">
        <v>819</v>
      </c>
      <c r="B817" s="23">
        <v>817</v>
      </c>
      <c r="C817" s="26" t="s">
        <v>14</v>
      </c>
      <c r="D817" s="3" t="s">
        <v>843</v>
      </c>
      <c r="E817" s="12" t="s">
        <v>1391</v>
      </c>
      <c r="F817" s="12" t="s">
        <v>1099</v>
      </c>
      <c r="G817" s="12" t="s">
        <v>1136</v>
      </c>
      <c r="H817" s="12">
        <v>54.5</v>
      </c>
      <c r="I817" s="12">
        <v>32.200000000000003</v>
      </c>
      <c r="J817" s="15">
        <f t="shared" si="21"/>
        <v>40.917431192660544</v>
      </c>
      <c r="K817" s="12" t="s">
        <v>1159</v>
      </c>
      <c r="L817" s="12" t="s">
        <v>1160</v>
      </c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</row>
    <row r="818" spans="1:28" customFormat="1" ht="47.25">
      <c r="A818" s="23">
        <v>820</v>
      </c>
      <c r="B818" s="23">
        <v>818</v>
      </c>
      <c r="C818" s="26" t="s">
        <v>14</v>
      </c>
      <c r="D818" s="3" t="s">
        <v>844</v>
      </c>
      <c r="E818" s="12" t="s">
        <v>1392</v>
      </c>
      <c r="F818" s="12" t="s">
        <v>1099</v>
      </c>
      <c r="G818" s="12" t="s">
        <v>1393</v>
      </c>
      <c r="H818" s="12">
        <v>76.3</v>
      </c>
      <c r="I818" s="12">
        <v>32.200000000000003</v>
      </c>
      <c r="J818" s="15">
        <f t="shared" si="21"/>
        <v>57.798165137614674</v>
      </c>
      <c r="K818" s="12" t="s">
        <v>1159</v>
      </c>
      <c r="L818" s="12" t="s">
        <v>1160</v>
      </c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</row>
    <row r="819" spans="1:28" customFormat="1" ht="47.25">
      <c r="A819" s="23">
        <v>821</v>
      </c>
      <c r="B819" s="23">
        <v>819</v>
      </c>
      <c r="C819" s="26" t="s">
        <v>14</v>
      </c>
      <c r="D819" s="3" t="s">
        <v>845</v>
      </c>
      <c r="E819" s="12" t="s">
        <v>1394</v>
      </c>
      <c r="F819" s="12" t="s">
        <v>1099</v>
      </c>
      <c r="G819" s="12" t="s">
        <v>1395</v>
      </c>
      <c r="H819" s="12">
        <v>95.92</v>
      </c>
      <c r="I819" s="12">
        <v>44.85</v>
      </c>
      <c r="J819" s="15">
        <f t="shared" si="21"/>
        <v>53.242285237698084</v>
      </c>
      <c r="K819" s="12" t="s">
        <v>1159</v>
      </c>
      <c r="L819" s="12" t="s">
        <v>1160</v>
      </c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</row>
    <row r="820" spans="1:28" customFormat="1" ht="30">
      <c r="A820" s="23">
        <v>822</v>
      </c>
      <c r="B820" s="23">
        <v>820</v>
      </c>
      <c r="C820" s="26" t="s">
        <v>14</v>
      </c>
      <c r="D820" s="3" t="s">
        <v>846</v>
      </c>
      <c r="E820" s="16"/>
      <c r="F820" s="16"/>
      <c r="G820" s="16"/>
      <c r="H820" s="12"/>
      <c r="I820" s="12"/>
      <c r="J820" s="15" t="e">
        <f t="shared" si="21"/>
        <v>#DIV/0!</v>
      </c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</row>
    <row r="821" spans="1:28" customFormat="1" ht="75">
      <c r="A821" s="23">
        <v>823</v>
      </c>
      <c r="B821" s="23">
        <v>821</v>
      </c>
      <c r="C821" s="26" t="s">
        <v>14</v>
      </c>
      <c r="D821" s="3" t="s">
        <v>847</v>
      </c>
      <c r="E821" s="16"/>
      <c r="F821" s="16"/>
      <c r="G821" s="16"/>
      <c r="H821" s="12"/>
      <c r="I821" s="12"/>
      <c r="J821" s="15" t="e">
        <f t="shared" si="21"/>
        <v>#DIV/0!</v>
      </c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</row>
    <row r="822" spans="1:28" customFormat="1" ht="28.5">
      <c r="A822" s="23">
        <v>824</v>
      </c>
      <c r="B822" s="23">
        <v>822</v>
      </c>
      <c r="C822" s="26"/>
      <c r="D822" s="4" t="s">
        <v>848</v>
      </c>
      <c r="E822" s="16"/>
      <c r="F822" s="16"/>
      <c r="G822" s="16"/>
      <c r="H822" s="12"/>
      <c r="I822" s="12"/>
      <c r="J822" s="15" t="e">
        <f t="shared" si="21"/>
        <v>#DIV/0!</v>
      </c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</row>
    <row r="823" spans="1:28" customFormat="1" ht="15.75">
      <c r="A823" s="23">
        <v>825</v>
      </c>
      <c r="B823" s="23">
        <v>823</v>
      </c>
      <c r="C823" s="26" t="s">
        <v>7</v>
      </c>
      <c r="D823" s="6" t="s">
        <v>849</v>
      </c>
      <c r="E823" s="16"/>
      <c r="F823" s="16"/>
      <c r="G823" s="16"/>
      <c r="H823" s="12"/>
      <c r="I823" s="12"/>
      <c r="J823" s="15" t="e">
        <f t="shared" si="21"/>
        <v>#DIV/0!</v>
      </c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</row>
    <row r="824" spans="1:28" customFormat="1" ht="15.75">
      <c r="A824" s="23">
        <v>826</v>
      </c>
      <c r="B824" s="23">
        <v>824</v>
      </c>
      <c r="C824" s="26" t="s">
        <v>12</v>
      </c>
      <c r="D824" s="6" t="s">
        <v>850</v>
      </c>
      <c r="E824" s="16"/>
      <c r="F824" s="16"/>
      <c r="G824" s="16"/>
      <c r="H824" s="12"/>
      <c r="I824" s="12"/>
      <c r="J824" s="15" t="e">
        <f t="shared" si="21"/>
        <v>#DIV/0!</v>
      </c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</row>
    <row r="825" spans="1:28" customFormat="1" ht="15.75">
      <c r="A825" s="23">
        <v>827</v>
      </c>
      <c r="B825" s="23">
        <v>825</v>
      </c>
      <c r="C825" s="26" t="s">
        <v>12</v>
      </c>
      <c r="D825" s="3" t="s">
        <v>851</v>
      </c>
      <c r="E825" s="16"/>
      <c r="F825" s="16"/>
      <c r="G825" s="16"/>
      <c r="H825" s="12"/>
      <c r="I825" s="12"/>
      <c r="J825" s="15" t="e">
        <f t="shared" si="21"/>
        <v>#DIV/0!</v>
      </c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</row>
    <row r="826" spans="1:28" customFormat="1" ht="47.25">
      <c r="A826" s="23">
        <v>828</v>
      </c>
      <c r="B826" s="23">
        <v>826</v>
      </c>
      <c r="C826" s="26" t="s">
        <v>12</v>
      </c>
      <c r="D826" s="3" t="s">
        <v>852</v>
      </c>
      <c r="E826" s="12" t="s">
        <v>1387</v>
      </c>
      <c r="F826" s="12" t="s">
        <v>7</v>
      </c>
      <c r="G826" s="12" t="s">
        <v>1162</v>
      </c>
      <c r="H826" s="12">
        <v>2232</v>
      </c>
      <c r="I826" s="12">
        <v>1707.48</v>
      </c>
      <c r="J826" s="15">
        <f t="shared" si="21"/>
        <v>23.5</v>
      </c>
      <c r="K826" s="12" t="s">
        <v>1269</v>
      </c>
      <c r="L826" s="12" t="s">
        <v>1178</v>
      </c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</row>
    <row r="827" spans="1:28" customFormat="1" ht="15.75">
      <c r="A827" s="23">
        <v>829</v>
      </c>
      <c r="B827" s="23">
        <v>827</v>
      </c>
      <c r="C827" s="26" t="s">
        <v>12</v>
      </c>
      <c r="D827" s="3" t="s">
        <v>853</v>
      </c>
      <c r="E827" s="12"/>
      <c r="F827" s="12"/>
      <c r="G827" s="12"/>
      <c r="H827" s="12"/>
      <c r="I827" s="12"/>
      <c r="J827" s="15" t="e">
        <f t="shared" si="21"/>
        <v>#DIV/0!</v>
      </c>
      <c r="K827" s="12"/>
      <c r="L827" s="12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</row>
    <row r="828" spans="1:28" customFormat="1" ht="47.25">
      <c r="A828" s="23">
        <v>830</v>
      </c>
      <c r="B828" s="23">
        <v>828</v>
      </c>
      <c r="C828" s="26" t="s">
        <v>12</v>
      </c>
      <c r="D828" s="3" t="s">
        <v>854</v>
      </c>
      <c r="E828" s="12" t="s">
        <v>1388</v>
      </c>
      <c r="F828" s="12" t="s">
        <v>7</v>
      </c>
      <c r="G828" s="12" t="s">
        <v>1162</v>
      </c>
      <c r="H828" s="12">
        <v>8919</v>
      </c>
      <c r="I828" s="12">
        <v>6823.03</v>
      </c>
      <c r="J828" s="15">
        <f t="shared" si="21"/>
        <v>23.500056060096426</v>
      </c>
      <c r="K828" s="12" t="s">
        <v>1269</v>
      </c>
      <c r="L828" s="12" t="s">
        <v>1178</v>
      </c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</row>
    <row r="829" spans="1:28" customFormat="1" ht="30">
      <c r="A829" s="23">
        <v>831</v>
      </c>
      <c r="B829" s="23">
        <v>829</v>
      </c>
      <c r="C829" s="29" t="s">
        <v>855</v>
      </c>
      <c r="D829" s="3" t="s">
        <v>856</v>
      </c>
      <c r="E829" s="16"/>
      <c r="F829" s="16"/>
      <c r="G829" s="16"/>
      <c r="H829" s="12"/>
      <c r="I829" s="12"/>
      <c r="J829" s="15" t="e">
        <f t="shared" si="21"/>
        <v>#DIV/0!</v>
      </c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</row>
    <row r="830" spans="1:28" customFormat="1" ht="15.75">
      <c r="A830" s="23">
        <v>832</v>
      </c>
      <c r="B830" s="23">
        <v>830</v>
      </c>
      <c r="C830" s="26" t="s">
        <v>11</v>
      </c>
      <c r="D830" s="3" t="s">
        <v>857</v>
      </c>
      <c r="E830" s="16"/>
      <c r="F830" s="16"/>
      <c r="G830" s="16"/>
      <c r="H830" s="12"/>
      <c r="I830" s="12"/>
      <c r="J830" s="15" t="e">
        <f t="shared" si="21"/>
        <v>#DIV/0!</v>
      </c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</row>
    <row r="831" spans="1:28" customFormat="1" ht="15.75">
      <c r="A831" s="23">
        <v>833</v>
      </c>
      <c r="B831" s="23">
        <v>831</v>
      </c>
      <c r="C831" s="26" t="s">
        <v>11</v>
      </c>
      <c r="D831" s="3" t="s">
        <v>858</v>
      </c>
      <c r="E831" s="16"/>
      <c r="F831" s="16"/>
      <c r="G831" s="16"/>
      <c r="H831" s="12"/>
      <c r="I831" s="12"/>
      <c r="J831" s="15" t="e">
        <f t="shared" si="21"/>
        <v>#DIV/0!</v>
      </c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</row>
    <row r="832" spans="1:28" customFormat="1" ht="15.75">
      <c r="A832" s="23">
        <v>834</v>
      </c>
      <c r="B832" s="23">
        <v>832</v>
      </c>
      <c r="C832" s="26" t="s">
        <v>517</v>
      </c>
      <c r="D832" s="3" t="s">
        <v>859</v>
      </c>
      <c r="E832" s="16"/>
      <c r="F832" s="16"/>
      <c r="G832" s="16"/>
      <c r="H832" s="12"/>
      <c r="I832" s="12"/>
      <c r="J832" s="15" t="e">
        <f t="shared" si="21"/>
        <v>#DIV/0!</v>
      </c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</row>
    <row r="833" spans="1:28" customFormat="1" ht="15.75">
      <c r="A833" s="23">
        <v>835</v>
      </c>
      <c r="B833" s="23">
        <v>833</v>
      </c>
      <c r="C833" s="26" t="s">
        <v>85</v>
      </c>
      <c r="D833" s="3" t="s">
        <v>860</v>
      </c>
      <c r="E833" s="16"/>
      <c r="F833" s="16"/>
      <c r="G833" s="16"/>
      <c r="H833" s="12"/>
      <c r="I833" s="12"/>
      <c r="J833" s="15" t="e">
        <f t="shared" ref="J833:J896" si="22">100-I833/H833*100</f>
        <v>#DIV/0!</v>
      </c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</row>
    <row r="834" spans="1:28" customFormat="1" ht="15.75">
      <c r="A834" s="23">
        <v>836</v>
      </c>
      <c r="B834" s="23">
        <v>834</v>
      </c>
      <c r="C834" s="26" t="s">
        <v>85</v>
      </c>
      <c r="D834" s="3" t="s">
        <v>861</v>
      </c>
      <c r="E834" s="16"/>
      <c r="F834" s="16"/>
      <c r="G834" s="16"/>
      <c r="H834" s="12"/>
      <c r="I834" s="12"/>
      <c r="J834" s="15" t="e">
        <f t="shared" si="22"/>
        <v>#DIV/0!</v>
      </c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</row>
    <row r="835" spans="1:28" customFormat="1" ht="15.75">
      <c r="A835" s="23">
        <v>837</v>
      </c>
      <c r="B835" s="23">
        <v>835</v>
      </c>
      <c r="C835" s="26" t="s">
        <v>85</v>
      </c>
      <c r="D835" s="3" t="s">
        <v>862</v>
      </c>
      <c r="E835" s="16"/>
      <c r="F835" s="16"/>
      <c r="G835" s="16"/>
      <c r="H835" s="12"/>
      <c r="I835" s="12"/>
      <c r="J835" s="15" t="e">
        <f t="shared" si="22"/>
        <v>#DIV/0!</v>
      </c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</row>
    <row r="836" spans="1:28" customFormat="1" ht="31.5">
      <c r="A836" s="23">
        <v>838</v>
      </c>
      <c r="B836" s="23">
        <v>836</v>
      </c>
      <c r="C836" s="26" t="s">
        <v>12</v>
      </c>
      <c r="D836" s="3" t="s">
        <v>863</v>
      </c>
      <c r="E836" s="12" t="s">
        <v>1386</v>
      </c>
      <c r="F836" s="12" t="s">
        <v>12</v>
      </c>
      <c r="G836" s="12" t="s">
        <v>1113</v>
      </c>
      <c r="H836" s="12">
        <v>6900</v>
      </c>
      <c r="I836" s="12">
        <v>1500</v>
      </c>
      <c r="J836" s="15">
        <f t="shared" si="22"/>
        <v>78.260869565217391</v>
      </c>
      <c r="K836" s="12" t="s">
        <v>1083</v>
      </c>
      <c r="L836" s="12" t="s">
        <v>1069</v>
      </c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</row>
    <row r="837" spans="1:28" customFormat="1" ht="30">
      <c r="A837" s="23">
        <v>839</v>
      </c>
      <c r="B837" s="23">
        <v>837</v>
      </c>
      <c r="C837" s="26" t="s">
        <v>85</v>
      </c>
      <c r="D837" s="3" t="s">
        <v>864</v>
      </c>
      <c r="E837" s="16"/>
      <c r="F837" s="16"/>
      <c r="G837" s="16"/>
      <c r="H837" s="12"/>
      <c r="I837" s="12"/>
      <c r="J837" s="15" t="e">
        <f t="shared" si="22"/>
        <v>#DIV/0!</v>
      </c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</row>
    <row r="838" spans="1:28" customFormat="1" ht="15.75">
      <c r="A838" s="23">
        <v>840</v>
      </c>
      <c r="B838" s="23">
        <v>838</v>
      </c>
      <c r="C838" s="26" t="s">
        <v>12</v>
      </c>
      <c r="D838" s="3" t="s">
        <v>865</v>
      </c>
      <c r="E838" s="16"/>
      <c r="F838" s="16"/>
      <c r="G838" s="16"/>
      <c r="H838" s="12"/>
      <c r="I838" s="12"/>
      <c r="J838" s="15" t="e">
        <f t="shared" si="22"/>
        <v>#DIV/0!</v>
      </c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</row>
    <row r="839" spans="1:28" customFormat="1" ht="15.75">
      <c r="A839" s="23">
        <v>841</v>
      </c>
      <c r="B839" s="23">
        <v>839</v>
      </c>
      <c r="C839" s="26" t="s">
        <v>12</v>
      </c>
      <c r="D839" s="3" t="s">
        <v>866</v>
      </c>
      <c r="E839" s="16"/>
      <c r="F839" s="16"/>
      <c r="G839" s="16"/>
      <c r="H839" s="12"/>
      <c r="I839" s="12"/>
      <c r="J839" s="15" t="e">
        <f t="shared" si="22"/>
        <v>#DIV/0!</v>
      </c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</row>
    <row r="840" spans="1:28" customFormat="1" ht="30">
      <c r="A840" s="23">
        <v>842</v>
      </c>
      <c r="B840" s="23">
        <v>840</v>
      </c>
      <c r="C840" s="26" t="s">
        <v>85</v>
      </c>
      <c r="D840" s="3" t="s">
        <v>867</v>
      </c>
      <c r="E840" s="16"/>
      <c r="F840" s="16"/>
      <c r="G840" s="16"/>
      <c r="H840" s="12"/>
      <c r="I840" s="12"/>
      <c r="J840" s="15" t="e">
        <f t="shared" si="22"/>
        <v>#DIV/0!</v>
      </c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</row>
    <row r="841" spans="1:28" customFormat="1" ht="30">
      <c r="A841" s="23">
        <v>843</v>
      </c>
      <c r="B841" s="23">
        <v>841</v>
      </c>
      <c r="C841" s="26" t="s">
        <v>11</v>
      </c>
      <c r="D841" s="3" t="s">
        <v>868</v>
      </c>
      <c r="E841" s="16"/>
      <c r="F841" s="16"/>
      <c r="G841" s="16"/>
      <c r="H841" s="12"/>
      <c r="I841" s="12"/>
      <c r="J841" s="15" t="e">
        <f t="shared" si="22"/>
        <v>#DIV/0!</v>
      </c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</row>
    <row r="842" spans="1:28" customFormat="1" ht="31.5">
      <c r="A842" s="23">
        <v>844</v>
      </c>
      <c r="B842" s="23">
        <v>842</v>
      </c>
      <c r="C842" s="26" t="s">
        <v>85</v>
      </c>
      <c r="D842" s="3" t="s">
        <v>869</v>
      </c>
      <c r="E842" s="12" t="s">
        <v>1382</v>
      </c>
      <c r="F842" s="12" t="s">
        <v>85</v>
      </c>
      <c r="G842" s="12" t="s">
        <v>1383</v>
      </c>
      <c r="H842" s="12">
        <v>1694.49</v>
      </c>
      <c r="I842" s="12">
        <v>995</v>
      </c>
      <c r="J842" s="15">
        <f t="shared" si="22"/>
        <v>41.280267219045264</v>
      </c>
      <c r="K842" s="12" t="s">
        <v>1269</v>
      </c>
      <c r="L842" s="12" t="s">
        <v>1178</v>
      </c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</row>
    <row r="843" spans="1:28" customFormat="1" ht="31.5">
      <c r="A843" s="23">
        <v>845</v>
      </c>
      <c r="B843" s="23">
        <v>843</v>
      </c>
      <c r="C843" s="26" t="s">
        <v>85</v>
      </c>
      <c r="D843" s="3" t="s">
        <v>870</v>
      </c>
      <c r="E843" s="12" t="s">
        <v>1384</v>
      </c>
      <c r="F843" s="12" t="s">
        <v>85</v>
      </c>
      <c r="G843" s="12" t="s">
        <v>1383</v>
      </c>
      <c r="H843" s="12">
        <v>3219.54</v>
      </c>
      <c r="I843" s="12">
        <v>1950</v>
      </c>
      <c r="J843" s="15">
        <f t="shared" si="22"/>
        <v>39.432341266143609</v>
      </c>
      <c r="K843" s="12" t="s">
        <v>1269</v>
      </c>
      <c r="L843" s="12" t="s">
        <v>1178</v>
      </c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</row>
    <row r="844" spans="1:28" customFormat="1" ht="47.25">
      <c r="A844" s="23">
        <v>846</v>
      </c>
      <c r="B844" s="23">
        <v>844</v>
      </c>
      <c r="C844" s="26" t="s">
        <v>85</v>
      </c>
      <c r="D844" s="3" t="s">
        <v>871</v>
      </c>
      <c r="E844" s="12" t="s">
        <v>1385</v>
      </c>
      <c r="F844" s="12" t="s">
        <v>85</v>
      </c>
      <c r="G844" s="12" t="s">
        <v>1085</v>
      </c>
      <c r="H844" s="12">
        <v>78200</v>
      </c>
      <c r="I844" s="12">
        <v>66470</v>
      </c>
      <c r="J844" s="15">
        <f t="shared" si="22"/>
        <v>15</v>
      </c>
      <c r="K844" s="12" t="s">
        <v>1269</v>
      </c>
      <c r="L844" s="12" t="s">
        <v>1178</v>
      </c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</row>
    <row r="845" spans="1:28" customFormat="1" ht="15.75">
      <c r="A845" s="23">
        <v>847</v>
      </c>
      <c r="B845" s="23">
        <v>845</v>
      </c>
      <c r="C845" s="26" t="s">
        <v>11</v>
      </c>
      <c r="D845" s="3" t="s">
        <v>872</v>
      </c>
      <c r="E845" s="16"/>
      <c r="F845" s="16"/>
      <c r="G845" s="16"/>
      <c r="H845" s="12"/>
      <c r="I845" s="12"/>
      <c r="J845" s="15" t="e">
        <f t="shared" si="22"/>
        <v>#DIV/0!</v>
      </c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</row>
    <row r="846" spans="1:28" customFormat="1" ht="15.75">
      <c r="A846" s="23">
        <v>848</v>
      </c>
      <c r="B846" s="23">
        <v>846</v>
      </c>
      <c r="C846" s="26" t="s">
        <v>11</v>
      </c>
      <c r="D846" s="3" t="s">
        <v>873</v>
      </c>
      <c r="E846" s="16"/>
      <c r="F846" s="16"/>
      <c r="G846" s="16"/>
      <c r="H846" s="12"/>
      <c r="I846" s="12"/>
      <c r="J846" s="15" t="e">
        <f t="shared" si="22"/>
        <v>#DIV/0!</v>
      </c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</row>
    <row r="847" spans="1:28" customFormat="1" ht="15.75">
      <c r="A847" s="23">
        <v>849</v>
      </c>
      <c r="B847" s="23">
        <v>847</v>
      </c>
      <c r="C847" s="26" t="s">
        <v>11</v>
      </c>
      <c r="D847" s="3" t="s">
        <v>874</v>
      </c>
      <c r="E847" s="16"/>
      <c r="F847" s="16"/>
      <c r="G847" s="16"/>
      <c r="H847" s="12"/>
      <c r="I847" s="12"/>
      <c r="J847" s="15" t="e">
        <f t="shared" si="22"/>
        <v>#DIV/0!</v>
      </c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</row>
    <row r="848" spans="1:28" customFormat="1" ht="15.75">
      <c r="A848" s="23">
        <v>850</v>
      </c>
      <c r="B848" s="23">
        <v>848</v>
      </c>
      <c r="C848" s="26" t="s">
        <v>11</v>
      </c>
      <c r="D848" s="3" t="s">
        <v>875</v>
      </c>
      <c r="E848" s="16"/>
      <c r="F848" s="16"/>
      <c r="G848" s="16"/>
      <c r="H848" s="12"/>
      <c r="I848" s="12"/>
      <c r="J848" s="15" t="e">
        <f t="shared" si="22"/>
        <v>#DIV/0!</v>
      </c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</row>
    <row r="849" spans="1:28" customFormat="1" ht="15.75">
      <c r="A849" s="23">
        <v>851</v>
      </c>
      <c r="B849" s="23">
        <v>849</v>
      </c>
      <c r="C849" s="26" t="s">
        <v>11</v>
      </c>
      <c r="D849" s="3" t="s">
        <v>876</v>
      </c>
      <c r="E849" s="16"/>
      <c r="F849" s="16"/>
      <c r="G849" s="16"/>
      <c r="H849" s="12"/>
      <c r="I849" s="12"/>
      <c r="J849" s="15" t="e">
        <f t="shared" si="22"/>
        <v>#DIV/0!</v>
      </c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</row>
    <row r="850" spans="1:28" customFormat="1" ht="15.75">
      <c r="A850" s="23">
        <v>852</v>
      </c>
      <c r="B850" s="23">
        <v>850</v>
      </c>
      <c r="C850" s="26" t="s">
        <v>11</v>
      </c>
      <c r="D850" s="3" t="s">
        <v>877</v>
      </c>
      <c r="E850" s="16"/>
      <c r="F850" s="16"/>
      <c r="G850" s="16"/>
      <c r="H850" s="12"/>
      <c r="I850" s="12"/>
      <c r="J850" s="15" t="e">
        <f t="shared" si="22"/>
        <v>#DIV/0!</v>
      </c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</row>
    <row r="851" spans="1:28" customFormat="1" ht="15.75">
      <c r="A851" s="23">
        <v>853</v>
      </c>
      <c r="B851" s="23">
        <v>851</v>
      </c>
      <c r="C851" s="26" t="s">
        <v>11</v>
      </c>
      <c r="D851" s="3" t="s">
        <v>878</v>
      </c>
      <c r="E851" s="16"/>
      <c r="F851" s="16"/>
      <c r="G851" s="16"/>
      <c r="H851" s="12"/>
      <c r="I851" s="12"/>
      <c r="J851" s="15" t="e">
        <f t="shared" si="22"/>
        <v>#DIV/0!</v>
      </c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</row>
    <row r="852" spans="1:28" customFormat="1" ht="47.25">
      <c r="A852" s="23">
        <v>854</v>
      </c>
      <c r="B852" s="23">
        <v>852</v>
      </c>
      <c r="C852" s="26" t="s">
        <v>12</v>
      </c>
      <c r="D852" s="6" t="s">
        <v>879</v>
      </c>
      <c r="E852" s="12" t="s">
        <v>1374</v>
      </c>
      <c r="F852" s="12" t="s">
        <v>12</v>
      </c>
      <c r="G852" s="12" t="s">
        <v>1113</v>
      </c>
      <c r="H852" s="12">
        <v>828</v>
      </c>
      <c r="I852" s="12">
        <v>563.04</v>
      </c>
      <c r="J852" s="15">
        <f t="shared" si="22"/>
        <v>32</v>
      </c>
      <c r="K852" s="12" t="s">
        <v>1283</v>
      </c>
      <c r="L852" s="12" t="s">
        <v>1283</v>
      </c>
      <c r="M852" s="12" t="s">
        <v>1377</v>
      </c>
      <c r="N852" s="12" t="s">
        <v>12</v>
      </c>
      <c r="O852" s="12" t="s">
        <v>1113</v>
      </c>
      <c r="P852" s="12">
        <v>1105.5</v>
      </c>
      <c r="Q852" s="12">
        <v>892.69</v>
      </c>
      <c r="R852" s="15">
        <f>100-Q852/P852*100</f>
        <v>19.250113071008585</v>
      </c>
      <c r="S852" s="12" t="s">
        <v>1293</v>
      </c>
      <c r="T852" s="12" t="s">
        <v>1293</v>
      </c>
      <c r="U852" s="12" t="s">
        <v>1380</v>
      </c>
      <c r="V852" s="12" t="s">
        <v>7</v>
      </c>
      <c r="W852" s="12" t="s">
        <v>1162</v>
      </c>
      <c r="X852" s="12">
        <v>4075.46</v>
      </c>
      <c r="Y852" s="12">
        <v>3187</v>
      </c>
      <c r="Z852" s="15">
        <f>100-Y852/X852*100</f>
        <v>21.800238500684586</v>
      </c>
      <c r="AA852" s="12" t="s">
        <v>1269</v>
      </c>
      <c r="AB852" s="12" t="s">
        <v>1178</v>
      </c>
    </row>
    <row r="853" spans="1:28" customFormat="1" ht="47.25">
      <c r="A853" s="23">
        <v>855</v>
      </c>
      <c r="B853" s="23">
        <v>853</v>
      </c>
      <c r="C853" s="26" t="s">
        <v>12</v>
      </c>
      <c r="D853" s="6" t="s">
        <v>880</v>
      </c>
      <c r="E853" s="12" t="s">
        <v>1375</v>
      </c>
      <c r="F853" s="12" t="s">
        <v>12</v>
      </c>
      <c r="G853" s="12" t="s">
        <v>1113</v>
      </c>
      <c r="H853" s="12">
        <v>1380</v>
      </c>
      <c r="I853" s="12">
        <v>938</v>
      </c>
      <c r="J853" s="15">
        <f t="shared" si="22"/>
        <v>32.028985507246375</v>
      </c>
      <c r="K853" s="12" t="s">
        <v>1283</v>
      </c>
      <c r="L853" s="12" t="s">
        <v>1283</v>
      </c>
      <c r="M853" s="12" t="s">
        <v>1378</v>
      </c>
      <c r="N853" s="12" t="s">
        <v>12</v>
      </c>
      <c r="O853" s="12" t="s">
        <v>1113</v>
      </c>
      <c r="P853" s="12">
        <v>1839</v>
      </c>
      <c r="Q853" s="12">
        <v>1484.99</v>
      </c>
      <c r="R853" s="15">
        <f>100-Q853/P853*100</f>
        <v>19.250135943447518</v>
      </c>
      <c r="S853" s="12" t="s">
        <v>1293</v>
      </c>
      <c r="T853" s="12" t="s">
        <v>1293</v>
      </c>
      <c r="U853" s="12" t="s">
        <v>1381</v>
      </c>
      <c r="V853" s="12" t="s">
        <v>7</v>
      </c>
      <c r="W853" s="12" t="s">
        <v>1162</v>
      </c>
      <c r="X853" s="12">
        <v>6709.59</v>
      </c>
      <c r="Y853" s="12">
        <v>5246.89</v>
      </c>
      <c r="Z853" s="15">
        <f>100-Y853/X853*100</f>
        <v>21.800139799898361</v>
      </c>
      <c r="AA853" s="12" t="s">
        <v>1269</v>
      </c>
      <c r="AB853" s="12" t="s">
        <v>1178</v>
      </c>
    </row>
    <row r="854" spans="1:28" customFormat="1" ht="31.5">
      <c r="A854" s="23">
        <v>856</v>
      </c>
      <c r="B854" s="23">
        <v>854</v>
      </c>
      <c r="C854" s="26" t="s">
        <v>12</v>
      </c>
      <c r="D854" s="6" t="s">
        <v>881</v>
      </c>
      <c r="E854" s="12" t="s">
        <v>1376</v>
      </c>
      <c r="F854" s="12" t="s">
        <v>12</v>
      </c>
      <c r="G854" s="12" t="s">
        <v>1121</v>
      </c>
      <c r="H854" s="12">
        <v>2500</v>
      </c>
      <c r="I854" s="12">
        <v>1700</v>
      </c>
      <c r="J854" s="15">
        <f t="shared" si="22"/>
        <v>32</v>
      </c>
      <c r="K854" s="12" t="s">
        <v>1283</v>
      </c>
      <c r="L854" s="12" t="s">
        <v>1283</v>
      </c>
      <c r="M854" s="12" t="s">
        <v>1379</v>
      </c>
      <c r="N854" s="12" t="s">
        <v>12</v>
      </c>
      <c r="O854" s="12" t="s">
        <v>1121</v>
      </c>
      <c r="P854" s="12">
        <v>3332</v>
      </c>
      <c r="Q854" s="12">
        <v>2690.59</v>
      </c>
      <c r="R854" s="15">
        <f>100-Q854/P854*100</f>
        <v>19.25</v>
      </c>
      <c r="S854" s="12" t="s">
        <v>1293</v>
      </c>
      <c r="T854" s="12" t="s">
        <v>1293</v>
      </c>
      <c r="U854" s="16"/>
      <c r="V854" s="16"/>
      <c r="W854" s="16"/>
      <c r="X854" s="16"/>
      <c r="Y854" s="16"/>
      <c r="Z854" s="16"/>
      <c r="AA854" s="16"/>
      <c r="AB854" s="16"/>
    </row>
    <row r="855" spans="1:28" customFormat="1" ht="15.75">
      <c r="A855" s="23">
        <v>857</v>
      </c>
      <c r="B855" s="23">
        <v>855</v>
      </c>
      <c r="C855" s="26" t="s">
        <v>40</v>
      </c>
      <c r="D855" s="3" t="s">
        <v>882</v>
      </c>
      <c r="E855" s="16"/>
      <c r="F855" s="16"/>
      <c r="G855" s="16"/>
      <c r="H855" s="12"/>
      <c r="I855" s="12"/>
      <c r="J855" s="15" t="e">
        <f t="shared" si="22"/>
        <v>#DIV/0!</v>
      </c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</row>
    <row r="856" spans="1:28" customFormat="1" ht="15.75">
      <c r="A856" s="23">
        <v>858</v>
      </c>
      <c r="B856" s="23">
        <v>856</v>
      </c>
      <c r="C856" s="26" t="s">
        <v>11</v>
      </c>
      <c r="D856" s="3" t="s">
        <v>883</v>
      </c>
      <c r="E856" s="16"/>
      <c r="F856" s="16"/>
      <c r="G856" s="16"/>
      <c r="H856" s="12"/>
      <c r="I856" s="12"/>
      <c r="J856" s="15" t="e">
        <f t="shared" si="22"/>
        <v>#DIV/0!</v>
      </c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</row>
    <row r="857" spans="1:28" customFormat="1" ht="15.75">
      <c r="A857" s="23">
        <v>859</v>
      </c>
      <c r="B857" s="23">
        <v>857</v>
      </c>
      <c r="C857" s="26" t="s">
        <v>884</v>
      </c>
      <c r="D857" s="3" t="s">
        <v>885</v>
      </c>
      <c r="E857" s="16"/>
      <c r="F857" s="16"/>
      <c r="G857" s="16"/>
      <c r="H857" s="12"/>
      <c r="I857" s="12"/>
      <c r="J857" s="15" t="e">
        <f t="shared" si="22"/>
        <v>#DIV/0!</v>
      </c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</row>
    <row r="858" spans="1:28" customFormat="1" ht="15.75">
      <c r="A858" s="23">
        <v>860</v>
      </c>
      <c r="B858" s="23">
        <v>858</v>
      </c>
      <c r="C858" s="26" t="s">
        <v>11</v>
      </c>
      <c r="D858" s="3" t="s">
        <v>886</v>
      </c>
      <c r="E858" s="16"/>
      <c r="F858" s="16"/>
      <c r="G858" s="16"/>
      <c r="H858" s="12"/>
      <c r="I858" s="12"/>
      <c r="J858" s="15" t="e">
        <f t="shared" si="22"/>
        <v>#DIV/0!</v>
      </c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</row>
    <row r="859" spans="1:28" customFormat="1" ht="42.75">
      <c r="A859" s="23">
        <v>861</v>
      </c>
      <c r="B859" s="23">
        <v>859</v>
      </c>
      <c r="C859" s="26"/>
      <c r="D859" s="4" t="s">
        <v>887</v>
      </c>
      <c r="E859" s="16"/>
      <c r="F859" s="16"/>
      <c r="G859" s="16"/>
      <c r="H859" s="12"/>
      <c r="I859" s="12"/>
      <c r="J859" s="15" t="e">
        <f t="shared" si="22"/>
        <v>#DIV/0!</v>
      </c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</row>
    <row r="860" spans="1:28" customFormat="1" ht="15.75">
      <c r="A860" s="23">
        <v>862</v>
      </c>
      <c r="B860" s="23">
        <v>860</v>
      </c>
      <c r="C860" s="26" t="s">
        <v>11</v>
      </c>
      <c r="D860" s="3" t="s">
        <v>888</v>
      </c>
      <c r="E860" s="16"/>
      <c r="F860" s="16"/>
      <c r="G860" s="16"/>
      <c r="H860" s="12"/>
      <c r="I860" s="12"/>
      <c r="J860" s="15" t="e">
        <f t="shared" si="22"/>
        <v>#DIV/0!</v>
      </c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</row>
    <row r="861" spans="1:28" customFormat="1" ht="30">
      <c r="A861" s="23">
        <v>863</v>
      </c>
      <c r="B861" s="23">
        <v>861</v>
      </c>
      <c r="C861" s="26" t="s">
        <v>85</v>
      </c>
      <c r="D861" s="3" t="s">
        <v>889</v>
      </c>
      <c r="E861" s="16"/>
      <c r="F861" s="16"/>
      <c r="G861" s="16"/>
      <c r="H861" s="12"/>
      <c r="I861" s="12"/>
      <c r="J861" s="15" t="e">
        <f t="shared" si="22"/>
        <v>#DIV/0!</v>
      </c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</row>
    <row r="862" spans="1:28" customFormat="1" ht="15.75">
      <c r="A862" s="23">
        <v>864</v>
      </c>
      <c r="B862" s="23">
        <v>862</v>
      </c>
      <c r="C862" s="26" t="s">
        <v>11</v>
      </c>
      <c r="D862" s="3" t="s">
        <v>890</v>
      </c>
      <c r="E862" s="16"/>
      <c r="F862" s="16"/>
      <c r="G862" s="16"/>
      <c r="H862" s="12"/>
      <c r="I862" s="12"/>
      <c r="J862" s="15" t="e">
        <f t="shared" si="22"/>
        <v>#DIV/0!</v>
      </c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</row>
    <row r="863" spans="1:28" customFormat="1" ht="15.75">
      <c r="A863" s="23">
        <v>865</v>
      </c>
      <c r="B863" s="23">
        <v>863</v>
      </c>
      <c r="C863" s="26" t="s">
        <v>11</v>
      </c>
      <c r="D863" s="3" t="s">
        <v>890</v>
      </c>
      <c r="E863" s="16"/>
      <c r="F863" s="16"/>
      <c r="G863" s="16"/>
      <c r="H863" s="12"/>
      <c r="I863" s="12"/>
      <c r="J863" s="15" t="e">
        <f t="shared" si="22"/>
        <v>#DIV/0!</v>
      </c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</row>
    <row r="864" spans="1:28" customFormat="1" ht="15.75">
      <c r="A864" s="23">
        <v>866</v>
      </c>
      <c r="B864" s="23">
        <v>864</v>
      </c>
      <c r="C864" s="26" t="s">
        <v>11</v>
      </c>
      <c r="D864" s="3" t="s">
        <v>891</v>
      </c>
      <c r="E864" s="16"/>
      <c r="F864" s="16"/>
      <c r="G864" s="16"/>
      <c r="H864" s="12"/>
      <c r="I864" s="12"/>
      <c r="J864" s="15" t="e">
        <f t="shared" si="22"/>
        <v>#DIV/0!</v>
      </c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</row>
    <row r="865" spans="1:28" customFormat="1" ht="30">
      <c r="A865" s="23">
        <v>867</v>
      </c>
      <c r="B865" s="23">
        <v>865</v>
      </c>
      <c r="C865" s="26" t="s">
        <v>11</v>
      </c>
      <c r="D865" s="3" t="s">
        <v>892</v>
      </c>
      <c r="E865" s="16"/>
      <c r="F865" s="16"/>
      <c r="G865" s="16"/>
      <c r="H865" s="12"/>
      <c r="I865" s="12"/>
      <c r="J865" s="15" t="e">
        <f t="shared" si="22"/>
        <v>#DIV/0!</v>
      </c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</row>
    <row r="866" spans="1:28" customFormat="1" ht="43.5">
      <c r="A866" s="23">
        <v>868</v>
      </c>
      <c r="B866" s="23">
        <v>866</v>
      </c>
      <c r="C866" s="26"/>
      <c r="D866" s="3" t="s">
        <v>893</v>
      </c>
      <c r="E866" s="16"/>
      <c r="F866" s="16"/>
      <c r="G866" s="16"/>
      <c r="H866" s="12"/>
      <c r="I866" s="12"/>
      <c r="J866" s="15" t="e">
        <f t="shared" si="22"/>
        <v>#DIV/0!</v>
      </c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</row>
    <row r="867" spans="1:28" customFormat="1" ht="15.75">
      <c r="A867" s="23">
        <v>869</v>
      </c>
      <c r="B867" s="23">
        <v>867</v>
      </c>
      <c r="C867" s="26" t="s">
        <v>11</v>
      </c>
      <c r="D867" s="3" t="s">
        <v>894</v>
      </c>
      <c r="E867" s="16"/>
      <c r="F867" s="16"/>
      <c r="G867" s="16"/>
      <c r="H867" s="12"/>
      <c r="I867" s="12"/>
      <c r="J867" s="15" t="e">
        <f t="shared" si="22"/>
        <v>#DIV/0!</v>
      </c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</row>
    <row r="868" spans="1:28" customFormat="1" ht="30">
      <c r="A868" s="23">
        <v>870</v>
      </c>
      <c r="B868" s="23">
        <v>868</v>
      </c>
      <c r="C868" s="26" t="s">
        <v>11</v>
      </c>
      <c r="D868" s="3" t="s">
        <v>895</v>
      </c>
      <c r="E868" s="16"/>
      <c r="F868" s="16"/>
      <c r="G868" s="16"/>
      <c r="H868" s="12"/>
      <c r="I868" s="12"/>
      <c r="J868" s="15" t="e">
        <f t="shared" si="22"/>
        <v>#DIV/0!</v>
      </c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</row>
    <row r="869" spans="1:28" customFormat="1" ht="30">
      <c r="A869" s="23">
        <v>871</v>
      </c>
      <c r="B869" s="23">
        <v>869</v>
      </c>
      <c r="C869" s="26" t="s">
        <v>11</v>
      </c>
      <c r="D869" s="3" t="s">
        <v>896</v>
      </c>
      <c r="E869" s="16"/>
      <c r="F869" s="16"/>
      <c r="G869" s="16"/>
      <c r="H869" s="12"/>
      <c r="I869" s="12"/>
      <c r="J869" s="15" t="e">
        <f t="shared" si="22"/>
        <v>#DIV/0!</v>
      </c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</row>
    <row r="870" spans="1:28" customFormat="1" ht="30">
      <c r="A870" s="23">
        <v>872</v>
      </c>
      <c r="B870" s="23">
        <v>870</v>
      </c>
      <c r="C870" s="26" t="s">
        <v>11</v>
      </c>
      <c r="D870" s="3" t="s">
        <v>897</v>
      </c>
      <c r="E870" s="16"/>
      <c r="F870" s="16"/>
      <c r="G870" s="16"/>
      <c r="H870" s="12"/>
      <c r="I870" s="12"/>
      <c r="J870" s="15" t="e">
        <f t="shared" si="22"/>
        <v>#DIV/0!</v>
      </c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</row>
    <row r="871" spans="1:28" customFormat="1" ht="30">
      <c r="A871" s="23">
        <v>873</v>
      </c>
      <c r="B871" s="23">
        <v>871</v>
      </c>
      <c r="C871" s="26" t="s">
        <v>11</v>
      </c>
      <c r="D871" s="3" t="s">
        <v>898</v>
      </c>
      <c r="E871" s="16"/>
      <c r="F871" s="16"/>
      <c r="G871" s="16"/>
      <c r="H871" s="12"/>
      <c r="I871" s="12"/>
      <c r="J871" s="15" t="e">
        <f t="shared" si="22"/>
        <v>#DIV/0!</v>
      </c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</row>
    <row r="872" spans="1:28" customFormat="1" ht="15.75">
      <c r="A872" s="23">
        <v>874</v>
      </c>
      <c r="B872" s="23">
        <v>872</v>
      </c>
      <c r="C872" s="26"/>
      <c r="D872" s="4" t="s">
        <v>899</v>
      </c>
      <c r="E872" s="16"/>
      <c r="F872" s="16"/>
      <c r="G872" s="16"/>
      <c r="H872" s="12"/>
      <c r="I872" s="12"/>
      <c r="J872" s="15" t="e">
        <f t="shared" si="22"/>
        <v>#DIV/0!</v>
      </c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</row>
    <row r="873" spans="1:28" customFormat="1" ht="31.5">
      <c r="A873" s="23">
        <v>875</v>
      </c>
      <c r="B873" s="23">
        <v>873</v>
      </c>
      <c r="C873" s="26" t="s">
        <v>12</v>
      </c>
      <c r="D873" s="3" t="s">
        <v>900</v>
      </c>
      <c r="E873" s="12" t="s">
        <v>1372</v>
      </c>
      <c r="F873" s="12" t="s">
        <v>12</v>
      </c>
      <c r="G873" s="12" t="s">
        <v>1102</v>
      </c>
      <c r="H873" s="12">
        <v>450</v>
      </c>
      <c r="I873" s="12">
        <v>232</v>
      </c>
      <c r="J873" s="15">
        <f t="shared" si="22"/>
        <v>48.444444444444443</v>
      </c>
      <c r="K873" s="12" t="s">
        <v>1171</v>
      </c>
      <c r="L873" s="12" t="s">
        <v>1172</v>
      </c>
      <c r="M873" s="12"/>
      <c r="N873" s="12"/>
      <c r="O873" s="12"/>
      <c r="P873" s="12"/>
      <c r="Q873" s="12"/>
      <c r="R873" s="12"/>
      <c r="S873" s="12"/>
      <c r="T873" s="12"/>
      <c r="U873" s="16"/>
      <c r="V873" s="16"/>
      <c r="W873" s="16"/>
      <c r="X873" s="16"/>
      <c r="Y873" s="16"/>
      <c r="Z873" s="16"/>
      <c r="AA873" s="16"/>
      <c r="AB873" s="16"/>
    </row>
    <row r="874" spans="1:28" customFormat="1" ht="47.25">
      <c r="A874" s="23">
        <v>876</v>
      </c>
      <c r="B874" s="23">
        <v>874</v>
      </c>
      <c r="C874" s="26" t="s">
        <v>12</v>
      </c>
      <c r="D874" s="3" t="s">
        <v>901</v>
      </c>
      <c r="E874" s="12" t="s">
        <v>1371</v>
      </c>
      <c r="F874" s="12" t="s">
        <v>12</v>
      </c>
      <c r="G874" s="12" t="s">
        <v>1121</v>
      </c>
      <c r="H874" s="12">
        <v>586.54999999999995</v>
      </c>
      <c r="I874" s="12">
        <v>230</v>
      </c>
      <c r="J874" s="15">
        <f t="shared" si="22"/>
        <v>60.787656636262888</v>
      </c>
      <c r="K874" s="12" t="s">
        <v>1342</v>
      </c>
      <c r="L874" s="12" t="s">
        <v>1343</v>
      </c>
      <c r="M874" s="12" t="s">
        <v>1373</v>
      </c>
      <c r="N874" s="12" t="s">
        <v>12</v>
      </c>
      <c r="O874" s="12" t="s">
        <v>1121</v>
      </c>
      <c r="P874" s="12">
        <v>393.6</v>
      </c>
      <c r="Q874" s="12">
        <v>208</v>
      </c>
      <c r="R874" s="15">
        <f>100-Q874/P874*100</f>
        <v>47.154471544715449</v>
      </c>
      <c r="S874" s="12" t="s">
        <v>1171</v>
      </c>
      <c r="T874" s="12" t="s">
        <v>1172</v>
      </c>
      <c r="U874" s="16"/>
      <c r="V874" s="16"/>
      <c r="W874" s="16"/>
      <c r="X874" s="16"/>
      <c r="Y874" s="16"/>
      <c r="Z874" s="16"/>
      <c r="AA874" s="16"/>
      <c r="AB874" s="16"/>
    </row>
    <row r="875" spans="1:28" customFormat="1" ht="15.75">
      <c r="A875" s="23">
        <v>877</v>
      </c>
      <c r="B875" s="23">
        <v>875</v>
      </c>
      <c r="C875" s="26" t="s">
        <v>85</v>
      </c>
      <c r="D875" s="3" t="s">
        <v>902</v>
      </c>
      <c r="E875" s="12"/>
      <c r="F875" s="12"/>
      <c r="G875" s="12"/>
      <c r="H875" s="12"/>
      <c r="I875" s="12"/>
      <c r="J875" s="15"/>
      <c r="K875" s="12"/>
      <c r="L875" s="12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</row>
    <row r="876" spans="1:28" customFormat="1" ht="47.25">
      <c r="A876" s="23">
        <v>878</v>
      </c>
      <c r="B876" s="23">
        <v>876</v>
      </c>
      <c r="C876" s="26" t="s">
        <v>12</v>
      </c>
      <c r="D876" s="3" t="s">
        <v>903</v>
      </c>
      <c r="E876" s="12" t="s">
        <v>1365</v>
      </c>
      <c r="F876" s="12" t="s">
        <v>12</v>
      </c>
      <c r="G876" s="12" t="s">
        <v>1113</v>
      </c>
      <c r="H876" s="12">
        <v>13298</v>
      </c>
      <c r="I876" s="12">
        <v>534</v>
      </c>
      <c r="J876" s="15">
        <f t="shared" si="22"/>
        <v>95.984358550157921</v>
      </c>
      <c r="K876" s="12" t="s">
        <v>1068</v>
      </c>
      <c r="L876" s="12" t="s">
        <v>1069</v>
      </c>
      <c r="M876" s="12" t="s">
        <v>1367</v>
      </c>
      <c r="N876" s="12" t="s">
        <v>12</v>
      </c>
      <c r="O876" s="12" t="s">
        <v>1113</v>
      </c>
      <c r="P876" s="12">
        <v>7000</v>
      </c>
      <c r="Q876" s="12">
        <f>30*35</f>
        <v>1050</v>
      </c>
      <c r="R876" s="15">
        <f>100-Q876/P876*100</f>
        <v>85</v>
      </c>
      <c r="S876" s="12" t="s">
        <v>1368</v>
      </c>
      <c r="T876" s="12" t="s">
        <v>1369</v>
      </c>
      <c r="U876" s="16"/>
      <c r="V876" s="16"/>
      <c r="W876" s="16"/>
      <c r="X876" s="16"/>
      <c r="Y876" s="16"/>
      <c r="Z876" s="16"/>
      <c r="AA876" s="16"/>
      <c r="AB876" s="16"/>
    </row>
    <row r="877" spans="1:28" customFormat="1" ht="31.5">
      <c r="A877" s="23">
        <v>879</v>
      </c>
      <c r="B877" s="23">
        <v>877</v>
      </c>
      <c r="C877" s="26" t="s">
        <v>12</v>
      </c>
      <c r="D877" s="3" t="s">
        <v>904</v>
      </c>
      <c r="E877" s="12" t="s">
        <v>1366</v>
      </c>
      <c r="F877" s="12" t="s">
        <v>12</v>
      </c>
      <c r="G877" s="12" t="s">
        <v>1121</v>
      </c>
      <c r="H877" s="12">
        <v>360.06</v>
      </c>
      <c r="I877" s="12">
        <v>238</v>
      </c>
      <c r="J877" s="15">
        <f t="shared" si="22"/>
        <v>33.899905571293672</v>
      </c>
      <c r="K877" s="12" t="s">
        <v>1068</v>
      </c>
      <c r="L877" s="12" t="s">
        <v>1069</v>
      </c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</row>
    <row r="878" spans="1:28" customFormat="1" ht="15.75">
      <c r="A878" s="23">
        <v>880</v>
      </c>
      <c r="B878" s="23">
        <v>878</v>
      </c>
      <c r="C878" s="26" t="s">
        <v>12</v>
      </c>
      <c r="D878" s="3" t="s">
        <v>905</v>
      </c>
      <c r="E878" s="16"/>
      <c r="F878" s="16"/>
      <c r="G878" s="16"/>
      <c r="H878" s="12"/>
      <c r="I878" s="12"/>
      <c r="J878" s="15" t="e">
        <f t="shared" si="22"/>
        <v>#DIV/0!</v>
      </c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</row>
    <row r="879" spans="1:28" customFormat="1" ht="47.25">
      <c r="A879" s="23">
        <v>881</v>
      </c>
      <c r="B879" s="23">
        <v>879</v>
      </c>
      <c r="C879" s="26" t="s">
        <v>12</v>
      </c>
      <c r="D879" s="3" t="s">
        <v>906</v>
      </c>
      <c r="E879" s="12" t="s">
        <v>1362</v>
      </c>
      <c r="F879" s="12" t="s">
        <v>7</v>
      </c>
      <c r="G879" s="12" t="s">
        <v>1121</v>
      </c>
      <c r="H879" s="12">
        <v>340</v>
      </c>
      <c r="I879" s="12">
        <v>0</v>
      </c>
      <c r="J879" s="15">
        <f t="shared" si="22"/>
        <v>100</v>
      </c>
      <c r="K879" s="12" t="s">
        <v>1078</v>
      </c>
      <c r="L879" s="12" t="s">
        <v>1079</v>
      </c>
      <c r="M879" s="12" t="s">
        <v>1363</v>
      </c>
      <c r="N879" s="12" t="s">
        <v>12</v>
      </c>
      <c r="O879" s="12" t="s">
        <v>1364</v>
      </c>
      <c r="P879" s="12">
        <v>2571.92</v>
      </c>
      <c r="Q879" s="12">
        <v>585</v>
      </c>
      <c r="R879" s="15">
        <f>100-Q879/P879*100</f>
        <v>77.254346947027898</v>
      </c>
      <c r="S879" s="12" t="s">
        <v>1068</v>
      </c>
      <c r="T879" s="12" t="s">
        <v>1069</v>
      </c>
      <c r="U879" s="12"/>
      <c r="V879" s="16"/>
      <c r="W879" s="16"/>
      <c r="X879" s="16"/>
      <c r="Y879" s="16"/>
      <c r="Z879" s="16"/>
      <c r="AA879" s="16"/>
      <c r="AB879" s="16"/>
    </row>
    <row r="880" spans="1:28" customFormat="1" ht="15.75">
      <c r="A880" s="23">
        <v>882</v>
      </c>
      <c r="B880" s="23">
        <v>880</v>
      </c>
      <c r="C880" s="26"/>
      <c r="D880" s="4" t="s">
        <v>907</v>
      </c>
      <c r="E880" s="12"/>
      <c r="F880" s="12"/>
      <c r="G880" s="12"/>
      <c r="H880" s="12"/>
      <c r="I880" s="12"/>
      <c r="J880" s="15" t="e">
        <f t="shared" si="22"/>
        <v>#DIV/0!</v>
      </c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6"/>
      <c r="W880" s="16"/>
      <c r="X880" s="16"/>
      <c r="Y880" s="16"/>
      <c r="Z880" s="16"/>
      <c r="AA880" s="16"/>
      <c r="AB880" s="16"/>
    </row>
    <row r="881" spans="1:28" customFormat="1" ht="30">
      <c r="A881" s="23">
        <v>883</v>
      </c>
      <c r="B881" s="23">
        <v>881</v>
      </c>
      <c r="C881" s="26" t="s">
        <v>85</v>
      </c>
      <c r="D881" s="3" t="s">
        <v>908</v>
      </c>
      <c r="E881" s="16"/>
      <c r="F881" s="16"/>
      <c r="G881" s="16"/>
      <c r="H881" s="12"/>
      <c r="I881" s="12"/>
      <c r="J881" s="15" t="e">
        <f t="shared" si="22"/>
        <v>#DIV/0!</v>
      </c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</row>
    <row r="882" spans="1:28" customFormat="1" ht="28.5">
      <c r="A882" s="23">
        <v>884</v>
      </c>
      <c r="B882" s="23">
        <v>882</v>
      </c>
      <c r="C882" s="26"/>
      <c r="D882" s="4" t="s">
        <v>909</v>
      </c>
      <c r="E882" s="16"/>
      <c r="F882" s="16"/>
      <c r="G882" s="16"/>
      <c r="H882" s="12"/>
      <c r="I882" s="12"/>
      <c r="J882" s="15" t="e">
        <f t="shared" si="22"/>
        <v>#DIV/0!</v>
      </c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</row>
    <row r="883" spans="1:28" customFormat="1" ht="31.5">
      <c r="A883" s="23">
        <v>885</v>
      </c>
      <c r="B883" s="23">
        <v>883</v>
      </c>
      <c r="C883" s="26" t="s">
        <v>12</v>
      </c>
      <c r="D883" s="3" t="s">
        <v>910</v>
      </c>
      <c r="E883" s="12" t="s">
        <v>1289</v>
      </c>
      <c r="F883" s="12" t="s">
        <v>12</v>
      </c>
      <c r="G883" s="12" t="s">
        <v>1113</v>
      </c>
      <c r="H883" s="12">
        <v>2658.8</v>
      </c>
      <c r="I883" s="12">
        <v>1650</v>
      </c>
      <c r="J883" s="15">
        <f t="shared" si="22"/>
        <v>37.94192868963443</v>
      </c>
      <c r="K883" s="12" t="s">
        <v>1269</v>
      </c>
      <c r="L883" s="12" t="s">
        <v>1178</v>
      </c>
      <c r="M883" s="12"/>
      <c r="N883" s="12"/>
      <c r="O883" s="12"/>
      <c r="P883" s="12"/>
      <c r="Q883" s="12"/>
      <c r="R883" s="12"/>
      <c r="S883" s="12"/>
      <c r="T883" s="12"/>
      <c r="U883" s="16"/>
      <c r="V883" s="16"/>
      <c r="W883" s="16"/>
      <c r="X883" s="16"/>
      <c r="Y883" s="16"/>
      <c r="Z883" s="16"/>
      <c r="AA883" s="16"/>
      <c r="AB883" s="16"/>
    </row>
    <row r="884" spans="1:28" customFormat="1" ht="31.5">
      <c r="A884" s="23">
        <v>886</v>
      </c>
      <c r="B884" s="23">
        <v>884</v>
      </c>
      <c r="C884" s="26" t="s">
        <v>12</v>
      </c>
      <c r="D884" s="3" t="s">
        <v>911</v>
      </c>
      <c r="E884" s="12" t="s">
        <v>1288</v>
      </c>
      <c r="F884" s="12" t="s">
        <v>12</v>
      </c>
      <c r="G884" s="12" t="s">
        <v>1248</v>
      </c>
      <c r="H884" s="12">
        <v>7280</v>
      </c>
      <c r="I884" s="12">
        <v>4023.27</v>
      </c>
      <c r="J884" s="15">
        <f t="shared" si="22"/>
        <v>44.735302197802199</v>
      </c>
      <c r="K884" s="12" t="s">
        <v>1283</v>
      </c>
      <c r="L884" s="12" t="s">
        <v>1283</v>
      </c>
      <c r="M884" s="12"/>
      <c r="N884" s="12"/>
      <c r="O884" s="12"/>
      <c r="P884" s="12"/>
      <c r="Q884" s="12"/>
      <c r="R884" s="12"/>
      <c r="S884" s="12"/>
      <c r="T884" s="12"/>
      <c r="U884" s="16"/>
      <c r="V884" s="16"/>
      <c r="W884" s="16"/>
      <c r="X884" s="16"/>
      <c r="Y884" s="16"/>
      <c r="Z884" s="16"/>
      <c r="AA884" s="16"/>
      <c r="AB884" s="16"/>
    </row>
    <row r="885" spans="1:28" customFormat="1" ht="31.5">
      <c r="A885" s="23">
        <v>887</v>
      </c>
      <c r="B885" s="23">
        <v>885</v>
      </c>
      <c r="C885" s="26" t="s">
        <v>12</v>
      </c>
      <c r="D885" s="3" t="s">
        <v>912</v>
      </c>
      <c r="E885" s="12" t="s">
        <v>1290</v>
      </c>
      <c r="F885" s="12" t="s">
        <v>12</v>
      </c>
      <c r="G885" s="12" t="s">
        <v>1113</v>
      </c>
      <c r="H885" s="12">
        <v>10635</v>
      </c>
      <c r="I885" s="12">
        <v>5700</v>
      </c>
      <c r="J885" s="15">
        <f t="shared" si="22"/>
        <v>46.403385049365298</v>
      </c>
      <c r="K885" s="12" t="s">
        <v>1269</v>
      </c>
      <c r="L885" s="12" t="s">
        <v>1178</v>
      </c>
      <c r="M885" s="12"/>
      <c r="N885" s="12"/>
      <c r="O885" s="12"/>
      <c r="P885" s="12"/>
      <c r="Q885" s="12"/>
      <c r="R885" s="12"/>
      <c r="S885" s="12"/>
      <c r="T885" s="12"/>
      <c r="U885" s="16"/>
      <c r="V885" s="16"/>
      <c r="W885" s="16"/>
      <c r="X885" s="16"/>
      <c r="Y885" s="16"/>
      <c r="Z885" s="16"/>
      <c r="AA885" s="16"/>
      <c r="AB885" s="16"/>
    </row>
    <row r="886" spans="1:28" customFormat="1" ht="15.75">
      <c r="A886" s="23">
        <v>888</v>
      </c>
      <c r="B886" s="23">
        <v>886</v>
      </c>
      <c r="C886" s="26" t="s">
        <v>12</v>
      </c>
      <c r="D886" s="3" t="s">
        <v>913</v>
      </c>
      <c r="E886" s="16"/>
      <c r="F886" s="16"/>
      <c r="G886" s="16"/>
      <c r="H886" s="12"/>
      <c r="I886" s="12"/>
      <c r="J886" s="15" t="e">
        <f t="shared" si="22"/>
        <v>#DIV/0!</v>
      </c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</row>
    <row r="887" spans="1:28" customFormat="1" ht="15.75">
      <c r="A887" s="23">
        <v>889</v>
      </c>
      <c r="B887" s="23">
        <v>887</v>
      </c>
      <c r="C887" s="26" t="s">
        <v>680</v>
      </c>
      <c r="D887" s="3" t="s">
        <v>914</v>
      </c>
      <c r="E887" s="16"/>
      <c r="F887" s="16"/>
      <c r="G887" s="16"/>
      <c r="H887" s="12"/>
      <c r="I887" s="12"/>
      <c r="J887" s="15" t="e">
        <f t="shared" si="22"/>
        <v>#DIV/0!</v>
      </c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</row>
    <row r="888" spans="1:28" customFormat="1" ht="30">
      <c r="A888" s="23">
        <v>890</v>
      </c>
      <c r="B888" s="23">
        <v>888</v>
      </c>
      <c r="C888" s="26" t="s">
        <v>85</v>
      </c>
      <c r="D888" s="3" t="s">
        <v>915</v>
      </c>
      <c r="E888" s="16"/>
      <c r="F888" s="16"/>
      <c r="G888" s="16"/>
      <c r="H888" s="12"/>
      <c r="I888" s="12"/>
      <c r="J888" s="15" t="e">
        <f t="shared" si="22"/>
        <v>#DIV/0!</v>
      </c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</row>
    <row r="889" spans="1:28" customFormat="1" ht="30">
      <c r="A889" s="23">
        <v>891</v>
      </c>
      <c r="B889" s="23">
        <v>889</v>
      </c>
      <c r="C889" s="26" t="s">
        <v>11</v>
      </c>
      <c r="D889" s="3" t="s">
        <v>916</v>
      </c>
      <c r="E889" s="16"/>
      <c r="F889" s="16"/>
      <c r="G889" s="16"/>
      <c r="H889" s="12"/>
      <c r="I889" s="12"/>
      <c r="J889" s="15" t="e">
        <f t="shared" si="22"/>
        <v>#DIV/0!</v>
      </c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</row>
    <row r="890" spans="1:28" customFormat="1" ht="15.75">
      <c r="A890" s="23">
        <v>892</v>
      </c>
      <c r="B890" s="23">
        <v>890</v>
      </c>
      <c r="C890" s="26" t="s">
        <v>11</v>
      </c>
      <c r="D890" s="3" t="s">
        <v>917</v>
      </c>
      <c r="E890" s="16"/>
      <c r="F890" s="16"/>
      <c r="G890" s="16"/>
      <c r="H890" s="12"/>
      <c r="I890" s="12"/>
      <c r="J890" s="15" t="e">
        <f t="shared" si="22"/>
        <v>#DIV/0!</v>
      </c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</row>
    <row r="891" spans="1:28" customFormat="1" ht="31.5">
      <c r="A891" s="23">
        <v>893</v>
      </c>
      <c r="B891" s="23">
        <v>891</v>
      </c>
      <c r="C891" s="26" t="s">
        <v>12</v>
      </c>
      <c r="D891" s="3" t="s">
        <v>918</v>
      </c>
      <c r="E891" s="12" t="s">
        <v>1291</v>
      </c>
      <c r="F891" s="12" t="s">
        <v>12</v>
      </c>
      <c r="G891" s="12" t="s">
        <v>1113</v>
      </c>
      <c r="H891" s="12">
        <v>642.5</v>
      </c>
      <c r="I891" s="12">
        <v>338.6</v>
      </c>
      <c r="J891" s="15">
        <f t="shared" si="22"/>
        <v>47.299610894941637</v>
      </c>
      <c r="K891" s="12" t="s">
        <v>1126</v>
      </c>
      <c r="L891" s="12" t="s">
        <v>1118</v>
      </c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</row>
    <row r="892" spans="1:28" customFormat="1" ht="30">
      <c r="A892" s="23">
        <v>894</v>
      </c>
      <c r="B892" s="23">
        <v>892</v>
      </c>
      <c r="C892" s="26" t="s">
        <v>35</v>
      </c>
      <c r="D892" s="3" t="s">
        <v>919</v>
      </c>
      <c r="E892" s="16"/>
      <c r="F892" s="16"/>
      <c r="G892" s="16"/>
      <c r="H892" s="12"/>
      <c r="I892" s="12"/>
      <c r="J892" s="15" t="e">
        <f t="shared" si="22"/>
        <v>#DIV/0!</v>
      </c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</row>
    <row r="893" spans="1:28" customFormat="1" ht="31.5">
      <c r="A893" s="23">
        <v>895</v>
      </c>
      <c r="B893" s="23">
        <v>893</v>
      </c>
      <c r="C893" s="26" t="s">
        <v>40</v>
      </c>
      <c r="D893" s="3" t="s">
        <v>920</v>
      </c>
      <c r="E893" s="12" t="s">
        <v>1292</v>
      </c>
      <c r="F893" s="12" t="s">
        <v>12</v>
      </c>
      <c r="G893" s="12" t="s">
        <v>1102</v>
      </c>
      <c r="H893" s="12">
        <v>2302</v>
      </c>
      <c r="I893" s="12">
        <v>1858.87</v>
      </c>
      <c r="J893" s="15">
        <f t="shared" si="22"/>
        <v>19.249782797567335</v>
      </c>
      <c r="K893" s="12" t="s">
        <v>1293</v>
      </c>
      <c r="L893" s="12" t="s">
        <v>1293</v>
      </c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</row>
    <row r="894" spans="1:28" customFormat="1" ht="31.5">
      <c r="A894" s="23">
        <v>896</v>
      </c>
      <c r="B894" s="23">
        <v>894</v>
      </c>
      <c r="C894" s="26" t="s">
        <v>11</v>
      </c>
      <c r="D894" s="3" t="s">
        <v>921</v>
      </c>
      <c r="E894" s="12" t="s">
        <v>1294</v>
      </c>
      <c r="F894" s="12" t="s">
        <v>85</v>
      </c>
      <c r="G894" s="12" t="s">
        <v>1085</v>
      </c>
      <c r="H894" s="12">
        <v>2285</v>
      </c>
      <c r="I894" s="12">
        <v>1940</v>
      </c>
      <c r="J894" s="15">
        <f t="shared" si="22"/>
        <v>15.098468271334795</v>
      </c>
      <c r="K894" s="12" t="s">
        <v>1295</v>
      </c>
      <c r="L894" s="12" t="s">
        <v>1296</v>
      </c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</row>
    <row r="895" spans="1:28" customFormat="1" ht="47.25">
      <c r="A895" s="23">
        <v>897</v>
      </c>
      <c r="B895" s="23">
        <v>895</v>
      </c>
      <c r="C895" s="26" t="s">
        <v>12</v>
      </c>
      <c r="D895" s="3" t="s">
        <v>922</v>
      </c>
      <c r="E895" s="12" t="s">
        <v>1297</v>
      </c>
      <c r="F895" s="12" t="s">
        <v>12</v>
      </c>
      <c r="G895" s="12" t="s">
        <v>1248</v>
      </c>
      <c r="H895" s="12">
        <v>7439.63</v>
      </c>
      <c r="I895" s="12">
        <v>2340</v>
      </c>
      <c r="J895" s="15">
        <f t="shared" si="22"/>
        <v>68.54682289307398</v>
      </c>
      <c r="K895" s="12" t="s">
        <v>1068</v>
      </c>
      <c r="L895" s="12" t="s">
        <v>1069</v>
      </c>
      <c r="M895" s="12" t="s">
        <v>1298</v>
      </c>
      <c r="N895" s="12" t="s">
        <v>12</v>
      </c>
      <c r="O895" s="12" t="s">
        <v>1248</v>
      </c>
      <c r="P895" s="12">
        <v>5951.91</v>
      </c>
      <c r="Q895" s="12">
        <v>2608</v>
      </c>
      <c r="R895" s="15">
        <f>100-Q895/P895*100</f>
        <v>56.182133130373273</v>
      </c>
      <c r="S895" s="12" t="s">
        <v>1117</v>
      </c>
      <c r="T895" s="12" t="s">
        <v>1118</v>
      </c>
      <c r="U895" s="12" t="s">
        <v>1299</v>
      </c>
      <c r="V895" s="12" t="s">
        <v>12</v>
      </c>
      <c r="W895" s="12" t="s">
        <v>1248</v>
      </c>
      <c r="X895" s="12">
        <v>6000</v>
      </c>
      <c r="Y895" s="12">
        <v>1799.99</v>
      </c>
      <c r="Z895" s="15">
        <f>100-Y895/X895*100</f>
        <v>70.000166666666672</v>
      </c>
      <c r="AA895" s="12" t="s">
        <v>1078</v>
      </c>
      <c r="AB895" s="12" t="s">
        <v>1079</v>
      </c>
    </row>
    <row r="896" spans="1:28" customFormat="1" ht="47.25">
      <c r="A896" s="23">
        <v>898</v>
      </c>
      <c r="B896" s="23">
        <v>896</v>
      </c>
      <c r="C896" s="26" t="s">
        <v>12</v>
      </c>
      <c r="D896" s="3" t="s">
        <v>923</v>
      </c>
      <c r="E896" s="12" t="s">
        <v>1301</v>
      </c>
      <c r="F896" s="12" t="s">
        <v>12</v>
      </c>
      <c r="G896" s="12" t="s">
        <v>1121</v>
      </c>
      <c r="H896" s="12">
        <v>630</v>
      </c>
      <c r="I896" s="12">
        <v>315</v>
      </c>
      <c r="J896" s="15">
        <f t="shared" si="22"/>
        <v>50</v>
      </c>
      <c r="K896" s="12" t="s">
        <v>1074</v>
      </c>
      <c r="L896" s="12" t="s">
        <v>1074</v>
      </c>
      <c r="M896" s="12" t="s">
        <v>1302</v>
      </c>
      <c r="N896" s="12" t="s">
        <v>12</v>
      </c>
      <c r="O896" s="12" t="s">
        <v>1121</v>
      </c>
      <c r="P896" s="12">
        <v>531.25</v>
      </c>
      <c r="Q896" s="12">
        <v>450</v>
      </c>
      <c r="R896" s="15">
        <f>100-Q896/P896*100</f>
        <v>15.294117647058826</v>
      </c>
      <c r="S896" s="12" t="s">
        <v>1171</v>
      </c>
      <c r="T896" s="12" t="s">
        <v>1172</v>
      </c>
      <c r="U896" s="12" t="s">
        <v>1300</v>
      </c>
      <c r="V896" s="12" t="s">
        <v>12</v>
      </c>
      <c r="W896" s="12" t="s">
        <v>1121</v>
      </c>
      <c r="X896" s="12">
        <v>580</v>
      </c>
      <c r="Y896" s="12">
        <v>275</v>
      </c>
      <c r="Z896" s="15">
        <f>100-Y896/X896*100</f>
        <v>52.586206896551722</v>
      </c>
      <c r="AA896" s="12" t="s">
        <v>1078</v>
      </c>
      <c r="AB896" s="12" t="s">
        <v>1079</v>
      </c>
    </row>
    <row r="897" spans="1:28" customFormat="1" ht="45">
      <c r="A897" s="23">
        <v>899</v>
      </c>
      <c r="B897" s="23">
        <v>897</v>
      </c>
      <c r="C897" s="26" t="s">
        <v>85</v>
      </c>
      <c r="D897" s="3" t="s">
        <v>924</v>
      </c>
      <c r="E897" s="16"/>
      <c r="F897" s="16"/>
      <c r="G897" s="16"/>
      <c r="H897" s="12"/>
      <c r="I897" s="12"/>
      <c r="J897" s="15" t="e">
        <f t="shared" ref="J897:J960" si="23">100-I897/H897*100</f>
        <v>#DIV/0!</v>
      </c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</row>
    <row r="898" spans="1:28" customFormat="1" ht="15.75">
      <c r="A898" s="23">
        <v>900</v>
      </c>
      <c r="B898" s="23">
        <v>898</v>
      </c>
      <c r="C898" s="26" t="s">
        <v>7</v>
      </c>
      <c r="D898" s="3" t="s">
        <v>925</v>
      </c>
      <c r="E898" s="16"/>
      <c r="F898" s="16"/>
      <c r="G898" s="16"/>
      <c r="H898" s="12"/>
      <c r="I898" s="12"/>
      <c r="J898" s="15" t="e">
        <f t="shared" si="23"/>
        <v>#DIV/0!</v>
      </c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</row>
    <row r="899" spans="1:28" customFormat="1" ht="15.75">
      <c r="A899" s="23">
        <v>901</v>
      </c>
      <c r="B899" s="23">
        <v>899</v>
      </c>
      <c r="C899" s="26" t="s">
        <v>5</v>
      </c>
      <c r="D899" s="3" t="s">
        <v>926</v>
      </c>
      <c r="E899" s="16"/>
      <c r="F899" s="16"/>
      <c r="G899" s="16"/>
      <c r="H899" s="12"/>
      <c r="I899" s="12"/>
      <c r="J899" s="15" t="e">
        <f t="shared" si="23"/>
        <v>#DIV/0!</v>
      </c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</row>
    <row r="900" spans="1:28" customFormat="1" ht="15.75">
      <c r="A900" s="23">
        <v>902</v>
      </c>
      <c r="B900" s="23">
        <v>900</v>
      </c>
      <c r="C900" s="26" t="s">
        <v>12</v>
      </c>
      <c r="D900" s="3" t="s">
        <v>927</v>
      </c>
      <c r="E900" s="16"/>
      <c r="F900" s="16"/>
      <c r="G900" s="16"/>
      <c r="H900" s="12"/>
      <c r="I900" s="12"/>
      <c r="J900" s="15" t="e">
        <f t="shared" si="23"/>
        <v>#DIV/0!</v>
      </c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</row>
    <row r="901" spans="1:28" customFormat="1" ht="15.75">
      <c r="A901" s="23">
        <v>903</v>
      </c>
      <c r="B901" s="23">
        <v>901</v>
      </c>
      <c r="C901" s="26" t="s">
        <v>12</v>
      </c>
      <c r="D901" s="3" t="s">
        <v>928</v>
      </c>
      <c r="E901" s="16"/>
      <c r="F901" s="16"/>
      <c r="G901" s="16"/>
      <c r="H901" s="12"/>
      <c r="I901" s="12"/>
      <c r="J901" s="15" t="e">
        <f t="shared" si="23"/>
        <v>#DIV/0!</v>
      </c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</row>
    <row r="902" spans="1:28" customFormat="1" ht="15.75">
      <c r="A902" s="23">
        <v>904</v>
      </c>
      <c r="B902" s="23">
        <v>902</v>
      </c>
      <c r="C902" s="26" t="s">
        <v>11</v>
      </c>
      <c r="D902" s="3" t="s">
        <v>929</v>
      </c>
      <c r="E902" s="16"/>
      <c r="F902" s="16"/>
      <c r="G902" s="16"/>
      <c r="H902" s="12"/>
      <c r="I902" s="12"/>
      <c r="J902" s="15" t="e">
        <f t="shared" si="23"/>
        <v>#DIV/0!</v>
      </c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</row>
    <row r="903" spans="1:28" customFormat="1" ht="15.75">
      <c r="A903" s="23">
        <v>905</v>
      </c>
      <c r="B903" s="23">
        <v>903</v>
      </c>
      <c r="C903" s="26" t="s">
        <v>11</v>
      </c>
      <c r="D903" s="3" t="s">
        <v>930</v>
      </c>
      <c r="E903" s="16"/>
      <c r="F903" s="16"/>
      <c r="G903" s="16"/>
      <c r="H903" s="12"/>
      <c r="I903" s="12"/>
      <c r="J903" s="15" t="e">
        <f t="shared" si="23"/>
        <v>#DIV/0!</v>
      </c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</row>
    <row r="904" spans="1:28" customFormat="1" ht="15.75">
      <c r="A904" s="23">
        <v>906</v>
      </c>
      <c r="B904" s="23">
        <v>904</v>
      </c>
      <c r="C904" s="26" t="s">
        <v>193</v>
      </c>
      <c r="D904" s="3" t="s">
        <v>931</v>
      </c>
      <c r="E904" s="16"/>
      <c r="F904" s="16"/>
      <c r="G904" s="16"/>
      <c r="H904" s="12"/>
      <c r="I904" s="12"/>
      <c r="J904" s="15" t="e">
        <f t="shared" si="23"/>
        <v>#DIV/0!</v>
      </c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</row>
    <row r="905" spans="1:28" customFormat="1" ht="25.5">
      <c r="A905" s="23">
        <v>907</v>
      </c>
      <c r="B905" s="23">
        <v>905</v>
      </c>
      <c r="C905" s="26" t="s">
        <v>35</v>
      </c>
      <c r="D905" s="3" t="s">
        <v>932</v>
      </c>
      <c r="E905" s="16"/>
      <c r="F905" s="16"/>
      <c r="G905" s="16"/>
      <c r="H905" s="12"/>
      <c r="I905" s="12"/>
      <c r="J905" s="15" t="e">
        <f t="shared" si="23"/>
        <v>#DIV/0!</v>
      </c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</row>
    <row r="906" spans="1:28" customFormat="1" ht="15.75">
      <c r="A906" s="23">
        <v>908</v>
      </c>
      <c r="B906" s="23">
        <v>906</v>
      </c>
      <c r="C906" s="26" t="s">
        <v>933</v>
      </c>
      <c r="D906" s="3" t="s">
        <v>934</v>
      </c>
      <c r="E906" s="16"/>
      <c r="F906" s="16"/>
      <c r="G906" s="16"/>
      <c r="H906" s="12"/>
      <c r="I906" s="12"/>
      <c r="J906" s="15" t="e">
        <f t="shared" si="23"/>
        <v>#DIV/0!</v>
      </c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</row>
    <row r="907" spans="1:28" customFormat="1" ht="15.75">
      <c r="A907" s="23">
        <v>909</v>
      </c>
      <c r="B907" s="23">
        <v>907</v>
      </c>
      <c r="C907" s="26" t="s">
        <v>5</v>
      </c>
      <c r="D907" s="3" t="s">
        <v>935</v>
      </c>
      <c r="E907" s="16"/>
      <c r="F907" s="16"/>
      <c r="G907" s="16"/>
      <c r="H907" s="12"/>
      <c r="I907" s="12"/>
      <c r="J907" s="15" t="e">
        <f t="shared" si="23"/>
        <v>#DIV/0!</v>
      </c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</row>
    <row r="908" spans="1:28" customFormat="1" ht="15.75">
      <c r="A908" s="23">
        <v>910</v>
      </c>
      <c r="B908" s="23">
        <v>908</v>
      </c>
      <c r="C908" s="26" t="s">
        <v>5</v>
      </c>
      <c r="D908" s="3" t="s">
        <v>936</v>
      </c>
      <c r="E908" s="16"/>
      <c r="F908" s="16"/>
      <c r="G908" s="16"/>
      <c r="H908" s="12"/>
      <c r="I908" s="12"/>
      <c r="J908" s="15" t="e">
        <f t="shared" si="23"/>
        <v>#DIV/0!</v>
      </c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</row>
    <row r="909" spans="1:28" customFormat="1" ht="31.5">
      <c r="A909" s="23">
        <v>911</v>
      </c>
      <c r="B909" s="23">
        <v>909</v>
      </c>
      <c r="C909" s="26" t="s">
        <v>5</v>
      </c>
      <c r="D909" s="3" t="s">
        <v>937</v>
      </c>
      <c r="E909" s="12" t="s">
        <v>1303</v>
      </c>
      <c r="F909" s="12" t="s">
        <v>1304</v>
      </c>
      <c r="G909" s="12" t="s">
        <v>1064</v>
      </c>
      <c r="H909" s="12">
        <v>1000</v>
      </c>
      <c r="I909" s="12">
        <v>654.5</v>
      </c>
      <c r="J909" s="15">
        <f t="shared" si="23"/>
        <v>34.549999999999997</v>
      </c>
      <c r="K909" s="12" t="s">
        <v>1117</v>
      </c>
      <c r="L909" s="12" t="s">
        <v>1118</v>
      </c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</row>
    <row r="910" spans="1:28" customFormat="1" ht="25.5">
      <c r="A910" s="23">
        <v>912</v>
      </c>
      <c r="B910" s="23">
        <v>910</v>
      </c>
      <c r="C910" s="26" t="s">
        <v>938</v>
      </c>
      <c r="D910" s="3" t="s">
        <v>939</v>
      </c>
      <c r="E910" s="16"/>
      <c r="F910" s="16"/>
      <c r="G910" s="16"/>
      <c r="H910" s="12"/>
      <c r="I910" s="12"/>
      <c r="J910" s="15" t="e">
        <f t="shared" si="23"/>
        <v>#DIV/0!</v>
      </c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</row>
    <row r="911" spans="1:28" customFormat="1" ht="31.5">
      <c r="A911" s="23">
        <v>913</v>
      </c>
      <c r="B911" s="23">
        <v>911</v>
      </c>
      <c r="C911" s="26" t="s">
        <v>12</v>
      </c>
      <c r="D911" s="3" t="s">
        <v>940</v>
      </c>
      <c r="E911" s="12"/>
      <c r="F911" s="12"/>
      <c r="G911" s="12"/>
      <c r="H911" s="12"/>
      <c r="I911" s="12"/>
      <c r="J911" s="15"/>
      <c r="K911" s="12"/>
      <c r="L911" s="12"/>
      <c r="M911" s="12" t="s">
        <v>1305</v>
      </c>
      <c r="N911" s="12" t="s">
        <v>12</v>
      </c>
      <c r="O911" s="12" t="s">
        <v>1121</v>
      </c>
      <c r="P911" s="12">
        <v>300</v>
      </c>
      <c r="Q911" s="12">
        <v>89</v>
      </c>
      <c r="R911" s="15">
        <f>100-Q911/P911*100</f>
        <v>70.333333333333329</v>
      </c>
      <c r="S911" s="12" t="s">
        <v>1081</v>
      </c>
      <c r="T911" s="12" t="s">
        <v>1081</v>
      </c>
      <c r="U911" s="16"/>
      <c r="V911" s="16"/>
      <c r="W911" s="16"/>
      <c r="X911" s="16"/>
      <c r="Y911" s="16"/>
      <c r="Z911" s="16"/>
      <c r="AA911" s="16"/>
      <c r="AB911" s="16"/>
    </row>
    <row r="912" spans="1:28" customFormat="1" ht="31.5">
      <c r="A912" s="23">
        <v>914</v>
      </c>
      <c r="B912" s="23">
        <v>912</v>
      </c>
      <c r="C912" s="26" t="s">
        <v>12</v>
      </c>
      <c r="D912" s="3" t="s">
        <v>941</v>
      </c>
      <c r="E912" s="12" t="s">
        <v>1306</v>
      </c>
      <c r="F912" s="12" t="s">
        <v>7</v>
      </c>
      <c r="G912" s="12" t="s">
        <v>1113</v>
      </c>
      <c r="H912" s="12">
        <f>13*30</f>
        <v>390</v>
      </c>
      <c r="I912" s="12">
        <v>189</v>
      </c>
      <c r="J912" s="15">
        <f t="shared" si="23"/>
        <v>51.53846153846154</v>
      </c>
      <c r="K912" s="12" t="s">
        <v>1074</v>
      </c>
      <c r="L912" s="12" t="s">
        <v>1074</v>
      </c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</row>
    <row r="913" spans="1:28" customFormat="1" ht="30">
      <c r="A913" s="23">
        <v>915</v>
      </c>
      <c r="B913" s="23">
        <v>913</v>
      </c>
      <c r="C913" s="26" t="s">
        <v>5</v>
      </c>
      <c r="D913" s="3" t="s">
        <v>941</v>
      </c>
      <c r="E913" s="16"/>
      <c r="F913" s="16"/>
      <c r="G913" s="16"/>
      <c r="H913" s="12"/>
      <c r="I913" s="12"/>
      <c r="J913" s="15" t="e">
        <f t="shared" si="23"/>
        <v>#DIV/0!</v>
      </c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</row>
    <row r="914" spans="1:28" customFormat="1" ht="15.75">
      <c r="A914" s="23">
        <v>916</v>
      </c>
      <c r="B914" s="23">
        <v>914</v>
      </c>
      <c r="C914" s="26" t="s">
        <v>7</v>
      </c>
      <c r="D914" s="3" t="s">
        <v>942</v>
      </c>
      <c r="E914" s="16"/>
      <c r="F914" s="16"/>
      <c r="G914" s="16"/>
      <c r="H914" s="12"/>
      <c r="I914" s="12"/>
      <c r="J914" s="15" t="e">
        <f t="shared" si="23"/>
        <v>#DIV/0!</v>
      </c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</row>
    <row r="915" spans="1:28" customFormat="1" ht="30">
      <c r="A915" s="23">
        <v>917</v>
      </c>
      <c r="B915" s="23">
        <v>915</v>
      </c>
      <c r="C915" s="26" t="s">
        <v>11</v>
      </c>
      <c r="D915" s="3" t="s">
        <v>943</v>
      </c>
      <c r="E915" s="16"/>
      <c r="F915" s="16"/>
      <c r="G915" s="16"/>
      <c r="H915" s="12"/>
      <c r="I915" s="12"/>
      <c r="J915" s="15" t="e">
        <f t="shared" si="23"/>
        <v>#DIV/0!</v>
      </c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</row>
    <row r="916" spans="1:28" customFormat="1" ht="31.5">
      <c r="A916" s="23">
        <v>918</v>
      </c>
      <c r="B916" s="23">
        <v>916</v>
      </c>
      <c r="C916" s="26" t="s">
        <v>11</v>
      </c>
      <c r="D916" s="3" t="s">
        <v>944</v>
      </c>
      <c r="E916" s="12" t="s">
        <v>1307</v>
      </c>
      <c r="F916" s="12" t="s">
        <v>85</v>
      </c>
      <c r="G916" s="12" t="s">
        <v>1124</v>
      </c>
      <c r="H916" s="12">
        <f>5400/6</f>
        <v>900</v>
      </c>
      <c r="I916" s="12">
        <v>219</v>
      </c>
      <c r="J916" s="15">
        <f t="shared" si="23"/>
        <v>75.666666666666657</v>
      </c>
      <c r="K916" s="12" t="s">
        <v>1295</v>
      </c>
      <c r="L916" s="12" t="s">
        <v>1296</v>
      </c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</row>
    <row r="917" spans="1:28" customFormat="1" ht="63">
      <c r="A917" s="23">
        <v>919</v>
      </c>
      <c r="B917" s="23">
        <v>917</v>
      </c>
      <c r="C917" s="26" t="s">
        <v>11</v>
      </c>
      <c r="D917" s="3" t="s">
        <v>945</v>
      </c>
      <c r="E917" s="12" t="s">
        <v>1308</v>
      </c>
      <c r="F917" s="12" t="s">
        <v>85</v>
      </c>
      <c r="G917" s="12" t="s">
        <v>1124</v>
      </c>
      <c r="H917" s="12">
        <f>10800/6</f>
        <v>1800</v>
      </c>
      <c r="I917" s="12">
        <v>359</v>
      </c>
      <c r="J917" s="15">
        <f t="shared" si="23"/>
        <v>80.055555555555557</v>
      </c>
      <c r="K917" s="12" t="s">
        <v>1295</v>
      </c>
      <c r="L917" s="12" t="s">
        <v>1296</v>
      </c>
      <c r="M917" s="12" t="s">
        <v>1309</v>
      </c>
      <c r="N917" s="12" t="s">
        <v>85</v>
      </c>
      <c r="O917" s="12" t="s">
        <v>1310</v>
      </c>
      <c r="P917" s="12">
        <v>1300</v>
      </c>
      <c r="Q917" s="12">
        <v>528</v>
      </c>
      <c r="R917" s="15">
        <f t="shared" ref="R917:R924" si="24">100-Q917/P917*100</f>
        <v>59.384615384615387</v>
      </c>
      <c r="S917" s="12" t="s">
        <v>1074</v>
      </c>
      <c r="T917" s="12" t="s">
        <v>1074</v>
      </c>
      <c r="U917" s="12" t="s">
        <v>1311</v>
      </c>
      <c r="V917" s="12" t="s">
        <v>1312</v>
      </c>
      <c r="W917" s="12" t="s">
        <v>1085</v>
      </c>
      <c r="X917" s="12" t="s">
        <v>2022</v>
      </c>
      <c r="Y917" s="12" t="s">
        <v>2030</v>
      </c>
      <c r="Z917" s="15" t="e">
        <f>100-Y917/X917*100</f>
        <v>#VALUE!</v>
      </c>
      <c r="AA917" s="12" t="s">
        <v>1131</v>
      </c>
      <c r="AB917" s="12" t="s">
        <v>1131</v>
      </c>
    </row>
    <row r="918" spans="1:28" customFormat="1" ht="47.25">
      <c r="A918" s="23">
        <v>920</v>
      </c>
      <c r="B918" s="23">
        <v>918</v>
      </c>
      <c r="C918" s="26" t="s">
        <v>12</v>
      </c>
      <c r="D918" s="3" t="s">
        <v>946</v>
      </c>
      <c r="E918" s="12" t="s">
        <v>1313</v>
      </c>
      <c r="F918" s="12" t="s">
        <v>12</v>
      </c>
      <c r="G918" s="12" t="s">
        <v>1067</v>
      </c>
      <c r="H918" s="12">
        <v>210</v>
      </c>
      <c r="I918" s="12">
        <v>40</v>
      </c>
      <c r="J918" s="15">
        <f t="shared" si="23"/>
        <v>80.952380952380949</v>
      </c>
      <c r="K918" s="12" t="s">
        <v>1078</v>
      </c>
      <c r="L918" s="12" t="s">
        <v>1079</v>
      </c>
      <c r="M918" s="12" t="s">
        <v>1319</v>
      </c>
      <c r="N918" s="12" t="s">
        <v>12</v>
      </c>
      <c r="O918" s="12" t="s">
        <v>1067</v>
      </c>
      <c r="P918" s="12">
        <v>169.4</v>
      </c>
      <c r="Q918" s="12">
        <v>53.2</v>
      </c>
      <c r="R918" s="15">
        <f t="shared" si="24"/>
        <v>68.595041322314046</v>
      </c>
      <c r="S918" s="12" t="s">
        <v>1092</v>
      </c>
      <c r="T918" s="12" t="s">
        <v>1092</v>
      </c>
      <c r="U918" s="12" t="s">
        <v>1322</v>
      </c>
      <c r="V918" s="12" t="s">
        <v>12</v>
      </c>
      <c r="W918" s="12" t="s">
        <v>1121</v>
      </c>
      <c r="X918" s="12">
        <v>181.71</v>
      </c>
      <c r="Y918" s="12">
        <v>115.84</v>
      </c>
      <c r="Z918" s="15">
        <f>100-Y918/X918*100</f>
        <v>36.250068790930598</v>
      </c>
      <c r="AA918" s="12" t="s">
        <v>1277</v>
      </c>
      <c r="AB918" s="12" t="s">
        <v>1278</v>
      </c>
    </row>
    <row r="919" spans="1:28" customFormat="1" ht="47.25">
      <c r="A919" s="23">
        <v>921</v>
      </c>
      <c r="B919" s="23">
        <v>919</v>
      </c>
      <c r="C919" s="26" t="s">
        <v>12</v>
      </c>
      <c r="D919" s="3" t="s">
        <v>947</v>
      </c>
      <c r="E919" s="12" t="s">
        <v>1314</v>
      </c>
      <c r="F919" s="12" t="s">
        <v>12</v>
      </c>
      <c r="G919" s="12" t="s">
        <v>1067</v>
      </c>
      <c r="H919" s="12">
        <v>320</v>
      </c>
      <c r="I919" s="12">
        <v>50</v>
      </c>
      <c r="J919" s="15">
        <f t="shared" si="23"/>
        <v>84.375</v>
      </c>
      <c r="K919" s="12" t="s">
        <v>1078</v>
      </c>
      <c r="L919" s="12" t="s">
        <v>1079</v>
      </c>
      <c r="M919" s="12" t="s">
        <v>1320</v>
      </c>
      <c r="N919" s="12" t="s">
        <v>12</v>
      </c>
      <c r="O919" s="12" t="s">
        <v>1067</v>
      </c>
      <c r="P919" s="12">
        <v>305</v>
      </c>
      <c r="Q919" s="12">
        <v>65.98</v>
      </c>
      <c r="R919" s="15">
        <f t="shared" si="24"/>
        <v>78.367213114754094</v>
      </c>
      <c r="S919" s="12" t="s">
        <v>1092</v>
      </c>
      <c r="T919" s="12" t="s">
        <v>1092</v>
      </c>
      <c r="U919" s="12" t="s">
        <v>1323</v>
      </c>
      <c r="V919" s="12" t="s">
        <v>12</v>
      </c>
      <c r="W919" s="12" t="s">
        <v>1067</v>
      </c>
      <c r="X919" s="12">
        <v>330</v>
      </c>
      <c r="Y919" s="12">
        <v>210.38</v>
      </c>
      <c r="Z919" s="15">
        <f>100-Y919/X919*100</f>
        <v>36.24848484848485</v>
      </c>
      <c r="AA919" s="12" t="s">
        <v>1277</v>
      </c>
      <c r="AB919" s="12" t="s">
        <v>1278</v>
      </c>
    </row>
    <row r="920" spans="1:28" customFormat="1" ht="47.25">
      <c r="A920" s="23">
        <v>922</v>
      </c>
      <c r="B920" s="23">
        <v>920</v>
      </c>
      <c r="C920" s="26" t="s">
        <v>12</v>
      </c>
      <c r="D920" s="3" t="s">
        <v>948</v>
      </c>
      <c r="E920" s="12" t="s">
        <v>1315</v>
      </c>
      <c r="F920" s="12" t="s">
        <v>12</v>
      </c>
      <c r="G920" s="12" t="s">
        <v>1067</v>
      </c>
      <c r="H920" s="12">
        <v>498.4</v>
      </c>
      <c r="I920" s="12">
        <v>82</v>
      </c>
      <c r="J920" s="15">
        <f t="shared" si="23"/>
        <v>83.547351524879616</v>
      </c>
      <c r="K920" s="12" t="s">
        <v>1078</v>
      </c>
      <c r="L920" s="12" t="s">
        <v>1079</v>
      </c>
      <c r="M920" s="12" t="s">
        <v>1321</v>
      </c>
      <c r="N920" s="12" t="s">
        <v>12</v>
      </c>
      <c r="O920" s="12" t="s">
        <v>1067</v>
      </c>
      <c r="P920" s="12">
        <v>450</v>
      </c>
      <c r="Q920" s="12">
        <v>116.89</v>
      </c>
      <c r="R920" s="15">
        <f t="shared" si="24"/>
        <v>74.024444444444441</v>
      </c>
      <c r="S920" s="12" t="s">
        <v>1092</v>
      </c>
      <c r="T920" s="12" t="s">
        <v>1092</v>
      </c>
      <c r="U920" s="12" t="s">
        <v>1324</v>
      </c>
      <c r="V920" s="12" t="s">
        <v>12</v>
      </c>
      <c r="W920" s="12" t="s">
        <v>1067</v>
      </c>
      <c r="X920" s="12">
        <v>500</v>
      </c>
      <c r="Y920" s="12">
        <v>318.75</v>
      </c>
      <c r="Z920" s="15">
        <f>100-Y920/X920*100</f>
        <v>36.250000000000007</v>
      </c>
      <c r="AA920" s="12" t="s">
        <v>1277</v>
      </c>
      <c r="AB920" s="12" t="s">
        <v>1278</v>
      </c>
    </row>
    <row r="921" spans="1:28" customFormat="1" ht="31.5">
      <c r="A921" s="23">
        <v>923</v>
      </c>
      <c r="B921" s="23">
        <v>921</v>
      </c>
      <c r="C921" s="26" t="s">
        <v>12</v>
      </c>
      <c r="D921" s="3" t="s">
        <v>949</v>
      </c>
      <c r="E921" s="12" t="s">
        <v>1316</v>
      </c>
      <c r="F921" s="12" t="s">
        <v>12</v>
      </c>
      <c r="G921" s="12" t="s">
        <v>1067</v>
      </c>
      <c r="H921" s="12">
        <v>350</v>
      </c>
      <c r="I921" s="12">
        <v>104</v>
      </c>
      <c r="J921" s="15">
        <f t="shared" si="23"/>
        <v>70.285714285714278</v>
      </c>
      <c r="K921" s="12" t="s">
        <v>1078</v>
      </c>
      <c r="L921" s="12" t="s">
        <v>1079</v>
      </c>
      <c r="M921" s="12" t="s">
        <v>1325</v>
      </c>
      <c r="N921" s="12" t="s">
        <v>12</v>
      </c>
      <c r="O921" s="12" t="s">
        <v>1067</v>
      </c>
      <c r="P921" s="12">
        <v>330</v>
      </c>
      <c r="Q921" s="12">
        <v>210.38</v>
      </c>
      <c r="R921" s="15">
        <f t="shared" si="24"/>
        <v>36.24848484848485</v>
      </c>
      <c r="S921" s="12" t="s">
        <v>1277</v>
      </c>
      <c r="T921" s="12" t="s">
        <v>1278</v>
      </c>
      <c r="U921" s="12"/>
      <c r="V921" s="12"/>
      <c r="W921" s="12"/>
      <c r="X921" s="12"/>
      <c r="Y921" s="12"/>
      <c r="Z921" s="12"/>
      <c r="AA921" s="12"/>
      <c r="AB921" s="12"/>
    </row>
    <row r="922" spans="1:28" customFormat="1" ht="47.25">
      <c r="A922" s="23">
        <v>924</v>
      </c>
      <c r="B922" s="23">
        <v>922</v>
      </c>
      <c r="C922" s="26" t="s">
        <v>12</v>
      </c>
      <c r="D922" s="3" t="s">
        <v>950</v>
      </c>
      <c r="E922" s="12" t="s">
        <v>1317</v>
      </c>
      <c r="F922" s="12" t="s">
        <v>12</v>
      </c>
      <c r="G922" s="12" t="s">
        <v>1067</v>
      </c>
      <c r="H922" s="12">
        <v>365</v>
      </c>
      <c r="I922" s="12">
        <v>108</v>
      </c>
      <c r="J922" s="15">
        <f t="shared" si="23"/>
        <v>70.410958904109592</v>
      </c>
      <c r="K922" s="12" t="s">
        <v>1078</v>
      </c>
      <c r="L922" s="12" t="s">
        <v>1079</v>
      </c>
      <c r="M922" s="12" t="s">
        <v>1326</v>
      </c>
      <c r="N922" s="12" t="s">
        <v>12</v>
      </c>
      <c r="O922" s="12" t="s">
        <v>1067</v>
      </c>
      <c r="P922" s="12">
        <v>355</v>
      </c>
      <c r="Q922" s="12">
        <v>226.31</v>
      </c>
      <c r="R922" s="15">
        <f t="shared" si="24"/>
        <v>36.250704225352116</v>
      </c>
      <c r="S922" s="12" t="s">
        <v>1277</v>
      </c>
      <c r="T922" s="12" t="s">
        <v>1278</v>
      </c>
      <c r="U922" s="12"/>
      <c r="V922" s="12"/>
      <c r="W922" s="12"/>
      <c r="X922" s="12"/>
      <c r="Y922" s="12"/>
      <c r="Z922" s="12"/>
      <c r="AA922" s="12"/>
      <c r="AB922" s="12"/>
    </row>
    <row r="923" spans="1:28" customFormat="1" ht="31.5">
      <c r="A923" s="23">
        <v>925</v>
      </c>
      <c r="B923" s="23">
        <v>923</v>
      </c>
      <c r="C923" s="26" t="s">
        <v>12</v>
      </c>
      <c r="D923" s="3" t="s">
        <v>951</v>
      </c>
      <c r="E923" s="12" t="s">
        <v>1318</v>
      </c>
      <c r="F923" s="12" t="s">
        <v>12</v>
      </c>
      <c r="G923" s="12" t="s">
        <v>1067</v>
      </c>
      <c r="H923" s="12">
        <v>476</v>
      </c>
      <c r="I923" s="12">
        <v>125</v>
      </c>
      <c r="J923" s="15">
        <f t="shared" si="23"/>
        <v>73.739495798319325</v>
      </c>
      <c r="K923" s="12" t="s">
        <v>1078</v>
      </c>
      <c r="L923" s="12" t="s">
        <v>1079</v>
      </c>
      <c r="M923" s="12" t="s">
        <v>1329</v>
      </c>
      <c r="N923" s="12" t="s">
        <v>12</v>
      </c>
      <c r="O923" s="12" t="s">
        <v>1067</v>
      </c>
      <c r="P923" s="12">
        <v>437</v>
      </c>
      <c r="Q923" s="12">
        <v>129.91999999999999</v>
      </c>
      <c r="R923" s="15">
        <f t="shared" si="24"/>
        <v>70.270022883295198</v>
      </c>
      <c r="S923" s="12" t="s">
        <v>1072</v>
      </c>
      <c r="T923" s="12" t="s">
        <v>1072</v>
      </c>
      <c r="U923" s="12" t="s">
        <v>1327</v>
      </c>
      <c r="V923" s="12" t="s">
        <v>12</v>
      </c>
      <c r="W923" s="12" t="s">
        <v>1067</v>
      </c>
      <c r="X923" s="12">
        <v>415</v>
      </c>
      <c r="Y923" s="12">
        <v>264.56</v>
      </c>
      <c r="Z923" s="15">
        <f>100-Y923/X923*100</f>
        <v>36.250602409638553</v>
      </c>
      <c r="AA923" s="12" t="s">
        <v>1277</v>
      </c>
      <c r="AB923" s="12" t="s">
        <v>1278</v>
      </c>
    </row>
    <row r="924" spans="1:28" customFormat="1" ht="47.25">
      <c r="A924" s="23">
        <v>926</v>
      </c>
      <c r="B924" s="23">
        <v>924</v>
      </c>
      <c r="C924" s="26" t="s">
        <v>12</v>
      </c>
      <c r="D924" s="3" t="s">
        <v>952</v>
      </c>
      <c r="E924" s="12" t="s">
        <v>1328</v>
      </c>
      <c r="F924" s="12" t="s">
        <v>12</v>
      </c>
      <c r="G924" s="12" t="s">
        <v>1067</v>
      </c>
      <c r="H924" s="12">
        <v>335</v>
      </c>
      <c r="I924" s="12">
        <v>213.56</v>
      </c>
      <c r="J924" s="15">
        <f t="shared" si="23"/>
        <v>36.250746268656719</v>
      </c>
      <c r="K924" s="12" t="s">
        <v>1277</v>
      </c>
      <c r="L924" s="12" t="s">
        <v>1278</v>
      </c>
      <c r="M924" s="12" t="s">
        <v>1330</v>
      </c>
      <c r="N924" s="12" t="s">
        <v>12</v>
      </c>
      <c r="O924" s="12" t="s">
        <v>1067</v>
      </c>
      <c r="P924" s="12">
        <v>356.5</v>
      </c>
      <c r="Q924" s="12">
        <v>92.8</v>
      </c>
      <c r="R924" s="15">
        <f t="shared" si="24"/>
        <v>73.969144460028048</v>
      </c>
      <c r="S924" s="12" t="s">
        <v>1072</v>
      </c>
      <c r="T924" s="12" t="s">
        <v>1072</v>
      </c>
      <c r="U924" s="12"/>
      <c r="V924" s="12"/>
      <c r="W924" s="12"/>
      <c r="X924" s="12"/>
      <c r="Y924" s="12"/>
      <c r="Z924" s="12"/>
      <c r="AA924" s="12"/>
      <c r="AB924" s="12"/>
    </row>
    <row r="925" spans="1:28" customFormat="1" ht="15.75">
      <c r="A925" s="23">
        <v>927</v>
      </c>
      <c r="B925" s="23">
        <v>925</v>
      </c>
      <c r="C925" s="26" t="s">
        <v>12</v>
      </c>
      <c r="D925" s="3" t="s">
        <v>953</v>
      </c>
      <c r="E925" s="16"/>
      <c r="F925" s="16"/>
      <c r="G925" s="16"/>
      <c r="H925" s="12"/>
      <c r="I925" s="12"/>
      <c r="J925" s="15" t="e">
        <f t="shared" si="23"/>
        <v>#DIV/0!</v>
      </c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</row>
    <row r="926" spans="1:28" customFormat="1" ht="47.25">
      <c r="A926" s="23">
        <v>928</v>
      </c>
      <c r="B926" s="23">
        <v>926</v>
      </c>
      <c r="C926" s="26" t="s">
        <v>12</v>
      </c>
      <c r="D926" s="3" t="s">
        <v>954</v>
      </c>
      <c r="E926" s="12" t="s">
        <v>1331</v>
      </c>
      <c r="F926" s="12" t="s">
        <v>12</v>
      </c>
      <c r="G926" s="12" t="s">
        <v>1067</v>
      </c>
      <c r="H926" s="12">
        <v>405.86</v>
      </c>
      <c r="I926" s="12">
        <v>275.98</v>
      </c>
      <c r="J926" s="15">
        <f t="shared" si="23"/>
        <v>32.00118267382841</v>
      </c>
      <c r="K926" s="12" t="s">
        <v>1332</v>
      </c>
      <c r="L926" s="12" t="s">
        <v>1141</v>
      </c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</row>
    <row r="927" spans="1:28" customFormat="1" ht="30">
      <c r="A927" s="23">
        <v>929</v>
      </c>
      <c r="B927" s="23">
        <v>927</v>
      </c>
      <c r="C927" s="26" t="s">
        <v>199</v>
      </c>
      <c r="D927" s="3" t="s">
        <v>955</v>
      </c>
      <c r="E927" s="16"/>
      <c r="F927" s="16"/>
      <c r="G927" s="16"/>
      <c r="H927" s="12"/>
      <c r="I927" s="12"/>
      <c r="J927" s="15" t="e">
        <f t="shared" si="23"/>
        <v>#DIV/0!</v>
      </c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</row>
    <row r="928" spans="1:28" customFormat="1" ht="25.5">
      <c r="A928" s="23">
        <v>930</v>
      </c>
      <c r="B928" s="23">
        <v>928</v>
      </c>
      <c r="C928" s="26" t="s">
        <v>199</v>
      </c>
      <c r="D928" s="3" t="s">
        <v>956</v>
      </c>
      <c r="E928" s="16"/>
      <c r="F928" s="16"/>
      <c r="G928" s="16"/>
      <c r="H928" s="12"/>
      <c r="I928" s="12"/>
      <c r="J928" s="15" t="e">
        <f t="shared" si="23"/>
        <v>#DIV/0!</v>
      </c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</row>
    <row r="929" spans="1:28" customFormat="1" ht="15.75">
      <c r="A929" s="23">
        <v>931</v>
      </c>
      <c r="B929" s="23">
        <v>929</v>
      </c>
      <c r="C929" s="26" t="s">
        <v>85</v>
      </c>
      <c r="D929" s="3" t="s">
        <v>957</v>
      </c>
      <c r="E929" s="16"/>
      <c r="F929" s="16"/>
      <c r="G929" s="16"/>
      <c r="H929" s="12"/>
      <c r="I929" s="12"/>
      <c r="J929" s="15" t="e">
        <f t="shared" si="23"/>
        <v>#DIV/0!</v>
      </c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</row>
    <row r="930" spans="1:28" customFormat="1" ht="25.5">
      <c r="A930" s="23">
        <v>932</v>
      </c>
      <c r="B930" s="23">
        <v>930</v>
      </c>
      <c r="C930" s="26" t="s">
        <v>196</v>
      </c>
      <c r="D930" s="3" t="s">
        <v>958</v>
      </c>
      <c r="E930" s="16"/>
      <c r="F930" s="16"/>
      <c r="G930" s="16"/>
      <c r="H930" s="12"/>
      <c r="I930" s="12"/>
      <c r="J930" s="15" t="e">
        <f t="shared" si="23"/>
        <v>#DIV/0!</v>
      </c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</row>
    <row r="931" spans="1:28" customFormat="1" ht="15.75">
      <c r="A931" s="23">
        <v>933</v>
      </c>
      <c r="B931" s="23">
        <v>931</v>
      </c>
      <c r="C931" s="26" t="s">
        <v>12</v>
      </c>
      <c r="D931" s="3" t="s">
        <v>959</v>
      </c>
      <c r="E931" s="16"/>
      <c r="F931" s="16"/>
      <c r="G931" s="16"/>
      <c r="H931" s="12"/>
      <c r="I931" s="12"/>
      <c r="J931" s="15" t="e">
        <f t="shared" si="23"/>
        <v>#DIV/0!</v>
      </c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</row>
    <row r="932" spans="1:28" customFormat="1" ht="15.75">
      <c r="A932" s="23">
        <v>934</v>
      </c>
      <c r="B932" s="23">
        <v>932</v>
      </c>
      <c r="C932" s="26" t="s">
        <v>12</v>
      </c>
      <c r="D932" s="3" t="s">
        <v>960</v>
      </c>
      <c r="E932" s="16"/>
      <c r="F932" s="16"/>
      <c r="G932" s="16"/>
      <c r="H932" s="12"/>
      <c r="I932" s="12"/>
      <c r="J932" s="15" t="e">
        <f t="shared" si="23"/>
        <v>#DIV/0!</v>
      </c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</row>
    <row r="933" spans="1:28" customFormat="1" ht="30">
      <c r="A933" s="23">
        <v>935</v>
      </c>
      <c r="B933" s="23">
        <v>933</v>
      </c>
      <c r="C933" s="26" t="s">
        <v>25</v>
      </c>
      <c r="D933" s="3" t="s">
        <v>961</v>
      </c>
      <c r="E933" s="16"/>
      <c r="F933" s="16"/>
      <c r="G933" s="16"/>
      <c r="H933" s="12"/>
      <c r="I933" s="12"/>
      <c r="J933" s="15" t="e">
        <f t="shared" si="23"/>
        <v>#DIV/0!</v>
      </c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</row>
    <row r="934" spans="1:28" customFormat="1" ht="30">
      <c r="A934" s="23">
        <v>936</v>
      </c>
      <c r="B934" s="23">
        <v>934</v>
      </c>
      <c r="C934" s="26" t="s">
        <v>12</v>
      </c>
      <c r="D934" s="3" t="s">
        <v>962</v>
      </c>
      <c r="E934" s="16"/>
      <c r="F934" s="16"/>
      <c r="G934" s="16"/>
      <c r="H934" s="12"/>
      <c r="I934" s="12"/>
      <c r="J934" s="15" t="e">
        <f t="shared" si="23"/>
        <v>#DIV/0!</v>
      </c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</row>
    <row r="935" spans="1:28" customFormat="1" ht="31.5">
      <c r="A935" s="23">
        <v>937</v>
      </c>
      <c r="B935" s="23">
        <v>935</v>
      </c>
      <c r="C935" s="26" t="s">
        <v>12</v>
      </c>
      <c r="D935" s="3" t="s">
        <v>963</v>
      </c>
      <c r="E935" s="12" t="s">
        <v>1333</v>
      </c>
      <c r="F935" s="12" t="s">
        <v>12</v>
      </c>
      <c r="G935" s="12" t="s">
        <v>1067</v>
      </c>
      <c r="H935" s="12">
        <v>1080</v>
      </c>
      <c r="I935" s="12">
        <v>780.3</v>
      </c>
      <c r="J935" s="15">
        <f t="shared" si="23"/>
        <v>27.750000000000014</v>
      </c>
      <c r="K935" s="12" t="s">
        <v>1277</v>
      </c>
      <c r="L935" s="12" t="s">
        <v>1278</v>
      </c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</row>
    <row r="936" spans="1:28" customFormat="1" ht="31.5">
      <c r="A936" s="23">
        <v>938</v>
      </c>
      <c r="B936" s="23">
        <v>936</v>
      </c>
      <c r="C936" s="26" t="s">
        <v>12</v>
      </c>
      <c r="D936" s="3" t="s">
        <v>964</v>
      </c>
      <c r="E936" s="12" t="s">
        <v>1334</v>
      </c>
      <c r="F936" s="12" t="s">
        <v>12</v>
      </c>
      <c r="G936" s="12" t="s">
        <v>1113</v>
      </c>
      <c r="H936" s="12">
        <v>645</v>
      </c>
      <c r="I936" s="12">
        <v>190</v>
      </c>
      <c r="J936" s="15">
        <f t="shared" si="23"/>
        <v>70.542635658914719</v>
      </c>
      <c r="K936" s="12" t="s">
        <v>1078</v>
      </c>
      <c r="L936" s="12" t="s">
        <v>1079</v>
      </c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</row>
    <row r="937" spans="1:28" customFormat="1" ht="47.25">
      <c r="A937" s="23">
        <v>939</v>
      </c>
      <c r="B937" s="23">
        <v>937</v>
      </c>
      <c r="C937" s="26" t="s">
        <v>12</v>
      </c>
      <c r="D937" s="3" t="s">
        <v>965</v>
      </c>
      <c r="E937" s="12" t="s">
        <v>1335</v>
      </c>
      <c r="F937" s="12" t="s">
        <v>12</v>
      </c>
      <c r="G937" s="12" t="s">
        <v>1121</v>
      </c>
      <c r="H937" s="12">
        <v>1110</v>
      </c>
      <c r="I937" s="12">
        <v>205</v>
      </c>
      <c r="J937" s="15">
        <f t="shared" si="23"/>
        <v>81.531531531531527</v>
      </c>
      <c r="K937" s="12" t="s">
        <v>1078</v>
      </c>
      <c r="L937" s="12" t="s">
        <v>1079</v>
      </c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</row>
    <row r="938" spans="1:28" customFormat="1" ht="31.5">
      <c r="A938" s="23">
        <v>940</v>
      </c>
      <c r="B938" s="23">
        <v>938</v>
      </c>
      <c r="C938" s="26" t="s">
        <v>12</v>
      </c>
      <c r="D938" s="3" t="s">
        <v>966</v>
      </c>
      <c r="E938" s="12" t="s">
        <v>1336</v>
      </c>
      <c r="F938" s="12" t="s">
        <v>12</v>
      </c>
      <c r="G938" s="12" t="s">
        <v>1067</v>
      </c>
      <c r="H938" s="12">
        <v>350</v>
      </c>
      <c r="I938" s="12">
        <v>115</v>
      </c>
      <c r="J938" s="15">
        <f t="shared" si="23"/>
        <v>67.142857142857139</v>
      </c>
      <c r="K938" s="12" t="s">
        <v>1078</v>
      </c>
      <c r="L938" s="12" t="s">
        <v>1079</v>
      </c>
      <c r="M938" s="12" t="s">
        <v>1337</v>
      </c>
      <c r="N938" s="12" t="s">
        <v>12</v>
      </c>
      <c r="O938" s="12" t="s">
        <v>1338</v>
      </c>
      <c r="P938" s="12">
        <v>1400</v>
      </c>
      <c r="Q938" s="12">
        <v>1130.5</v>
      </c>
      <c r="R938" s="15">
        <f>100-Q938/P938*100</f>
        <v>19.25</v>
      </c>
      <c r="S938" s="12" t="s">
        <v>1220</v>
      </c>
      <c r="T938" s="12" t="s">
        <v>1220</v>
      </c>
      <c r="U938" s="12" t="s">
        <v>1339</v>
      </c>
      <c r="V938" s="12" t="s">
        <v>12</v>
      </c>
      <c r="W938" s="12" t="s">
        <v>1067</v>
      </c>
      <c r="X938" s="12">
        <v>280</v>
      </c>
      <c r="Y938" s="12">
        <v>163</v>
      </c>
      <c r="Z938" s="15">
        <f>100-Y938/X938*100</f>
        <v>41.785714285714285</v>
      </c>
      <c r="AA938" s="12" t="s">
        <v>1072</v>
      </c>
      <c r="AB938" s="12" t="s">
        <v>1072</v>
      </c>
    </row>
    <row r="939" spans="1:28" customFormat="1" ht="15.75">
      <c r="A939" s="23">
        <v>941</v>
      </c>
      <c r="B939" s="23">
        <v>939</v>
      </c>
      <c r="C939" s="26" t="s">
        <v>25</v>
      </c>
      <c r="D939" s="3" t="s">
        <v>967</v>
      </c>
      <c r="E939" s="16"/>
      <c r="F939" s="16"/>
      <c r="G939" s="16"/>
      <c r="H939" s="12"/>
      <c r="I939" s="12"/>
      <c r="J939" s="15" t="e">
        <f t="shared" si="23"/>
        <v>#DIV/0!</v>
      </c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</row>
    <row r="940" spans="1:28" customFormat="1" ht="31.5">
      <c r="A940" s="23">
        <v>942</v>
      </c>
      <c r="B940" s="23">
        <v>940</v>
      </c>
      <c r="C940" s="26" t="s">
        <v>12</v>
      </c>
      <c r="D940" s="3" t="s">
        <v>968</v>
      </c>
      <c r="E940" s="12" t="s">
        <v>1340</v>
      </c>
      <c r="F940" s="12" t="s">
        <v>7</v>
      </c>
      <c r="G940" s="12" t="s">
        <v>1121</v>
      </c>
      <c r="H940" s="12">
        <v>794.1</v>
      </c>
      <c r="I940" s="12">
        <v>641.24</v>
      </c>
      <c r="J940" s="15">
        <f t="shared" si="23"/>
        <v>19.249464802921551</v>
      </c>
      <c r="K940" s="12" t="s">
        <v>1332</v>
      </c>
      <c r="L940" s="12" t="s">
        <v>1141</v>
      </c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</row>
    <row r="941" spans="1:28" customFormat="1" ht="30">
      <c r="A941" s="23">
        <v>943</v>
      </c>
      <c r="B941" s="23">
        <v>941</v>
      </c>
      <c r="C941" s="26" t="s">
        <v>12</v>
      </c>
      <c r="D941" s="3" t="s">
        <v>969</v>
      </c>
      <c r="E941" s="16"/>
      <c r="F941" s="16"/>
      <c r="G941" s="16"/>
      <c r="H941" s="12"/>
      <c r="I941" s="12"/>
      <c r="J941" s="15" t="e">
        <f t="shared" si="23"/>
        <v>#DIV/0!</v>
      </c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</row>
    <row r="942" spans="1:28" customFormat="1" ht="15.75">
      <c r="A942" s="23">
        <v>944</v>
      </c>
      <c r="B942" s="23">
        <v>942</v>
      </c>
      <c r="C942" s="26" t="s">
        <v>12</v>
      </c>
      <c r="D942" s="3" t="s">
        <v>970</v>
      </c>
      <c r="E942" s="16"/>
      <c r="F942" s="16"/>
      <c r="G942" s="16"/>
      <c r="H942" s="12"/>
      <c r="I942" s="12"/>
      <c r="J942" s="15" t="e">
        <f t="shared" si="23"/>
        <v>#DIV/0!</v>
      </c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</row>
    <row r="943" spans="1:28" customFormat="1" ht="15.75">
      <c r="A943" s="23">
        <v>945</v>
      </c>
      <c r="B943" s="23">
        <v>943</v>
      </c>
      <c r="C943" s="26" t="s">
        <v>971</v>
      </c>
      <c r="D943" s="3" t="s">
        <v>972</v>
      </c>
      <c r="E943" s="16"/>
      <c r="F943" s="16"/>
      <c r="G943" s="16"/>
      <c r="H943" s="12"/>
      <c r="I943" s="12"/>
      <c r="J943" s="15" t="e">
        <f t="shared" si="23"/>
        <v>#DIV/0!</v>
      </c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</row>
    <row r="944" spans="1:28" customFormat="1" ht="25.5">
      <c r="A944" s="23">
        <v>946</v>
      </c>
      <c r="B944" s="23">
        <v>944</v>
      </c>
      <c r="C944" s="26" t="s">
        <v>734</v>
      </c>
      <c r="D944" s="3" t="s">
        <v>973</v>
      </c>
      <c r="E944" s="16"/>
      <c r="F944" s="16"/>
      <c r="G944" s="16"/>
      <c r="H944" s="12"/>
      <c r="I944" s="12"/>
      <c r="J944" s="15" t="e">
        <f t="shared" si="23"/>
        <v>#DIV/0!</v>
      </c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</row>
    <row r="945" spans="1:28" customFormat="1" ht="25.5">
      <c r="A945" s="23">
        <v>947</v>
      </c>
      <c r="B945" s="23">
        <v>945</v>
      </c>
      <c r="C945" s="26" t="s">
        <v>734</v>
      </c>
      <c r="D945" s="3" t="s">
        <v>974</v>
      </c>
      <c r="E945" s="16"/>
      <c r="F945" s="16"/>
      <c r="G945" s="16"/>
      <c r="H945" s="12"/>
      <c r="I945" s="12"/>
      <c r="J945" s="15" t="e">
        <f t="shared" si="23"/>
        <v>#DIV/0!</v>
      </c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</row>
    <row r="946" spans="1:28" customFormat="1" ht="31.5">
      <c r="A946" s="23">
        <v>948</v>
      </c>
      <c r="B946" s="23">
        <v>946</v>
      </c>
      <c r="C946" s="26" t="s">
        <v>774</v>
      </c>
      <c r="D946" s="3" t="s">
        <v>975</v>
      </c>
      <c r="E946" s="12" t="s">
        <v>1341</v>
      </c>
      <c r="F946" s="12" t="s">
        <v>734</v>
      </c>
      <c r="G946" s="12" t="s">
        <v>1105</v>
      </c>
      <c r="H946" s="12">
        <v>170</v>
      </c>
      <c r="I946" s="12">
        <v>120</v>
      </c>
      <c r="J946" s="15">
        <f t="shared" si="23"/>
        <v>29.411764705882348</v>
      </c>
      <c r="K946" s="12" t="s">
        <v>1342</v>
      </c>
      <c r="L946" s="12" t="s">
        <v>1343</v>
      </c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</row>
    <row r="947" spans="1:28" customFormat="1" ht="25.5">
      <c r="A947" s="23">
        <v>949</v>
      </c>
      <c r="B947" s="23">
        <v>947</v>
      </c>
      <c r="C947" s="26" t="s">
        <v>196</v>
      </c>
      <c r="D947" s="3" t="s">
        <v>976</v>
      </c>
      <c r="E947" s="16"/>
      <c r="F947" s="16"/>
      <c r="G947" s="16"/>
      <c r="H947" s="12"/>
      <c r="I947" s="12"/>
      <c r="J947" s="15" t="e">
        <f t="shared" si="23"/>
        <v>#DIV/0!</v>
      </c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</row>
    <row r="948" spans="1:28" customFormat="1" ht="25.5">
      <c r="A948" s="23">
        <v>950</v>
      </c>
      <c r="B948" s="23">
        <v>948</v>
      </c>
      <c r="C948" s="26" t="s">
        <v>734</v>
      </c>
      <c r="D948" s="3" t="s">
        <v>977</v>
      </c>
      <c r="E948" s="16"/>
      <c r="F948" s="16"/>
      <c r="G948" s="16"/>
      <c r="H948" s="12"/>
      <c r="I948" s="12"/>
      <c r="J948" s="15" t="e">
        <f t="shared" si="23"/>
        <v>#DIV/0!</v>
      </c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</row>
    <row r="949" spans="1:28" customFormat="1" ht="15.75">
      <c r="A949" s="23">
        <v>951</v>
      </c>
      <c r="B949" s="23">
        <v>949</v>
      </c>
      <c r="C949" s="26" t="s">
        <v>7</v>
      </c>
      <c r="D949" s="3" t="s">
        <v>978</v>
      </c>
      <c r="E949" s="16"/>
      <c r="F949" s="16"/>
      <c r="G949" s="16"/>
      <c r="H949" s="12"/>
      <c r="I949" s="12"/>
      <c r="J949" s="15" t="e">
        <f t="shared" si="23"/>
        <v>#DIV/0!</v>
      </c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</row>
    <row r="950" spans="1:28" customFormat="1" ht="25.5">
      <c r="A950" s="23">
        <v>952</v>
      </c>
      <c r="B950" s="23">
        <v>950</v>
      </c>
      <c r="C950" s="26" t="s">
        <v>196</v>
      </c>
      <c r="D950" s="3" t="s">
        <v>979</v>
      </c>
      <c r="E950" s="16"/>
      <c r="F950" s="16"/>
      <c r="G950" s="16"/>
      <c r="H950" s="12"/>
      <c r="I950" s="12"/>
      <c r="J950" s="15" t="e">
        <f t="shared" si="23"/>
        <v>#DIV/0!</v>
      </c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</row>
    <row r="951" spans="1:28" customFormat="1" ht="30">
      <c r="A951" s="23">
        <v>953</v>
      </c>
      <c r="B951" s="23">
        <v>951</v>
      </c>
      <c r="C951" s="26" t="s">
        <v>85</v>
      </c>
      <c r="D951" s="3" t="s">
        <v>980</v>
      </c>
      <c r="E951" s="16"/>
      <c r="F951" s="16"/>
      <c r="G951" s="16"/>
      <c r="H951" s="12"/>
      <c r="I951" s="12"/>
      <c r="J951" s="15" t="e">
        <f t="shared" si="23"/>
        <v>#DIV/0!</v>
      </c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</row>
    <row r="952" spans="1:28" customFormat="1" ht="30">
      <c r="A952" s="23">
        <v>954</v>
      </c>
      <c r="B952" s="23">
        <v>952</v>
      </c>
      <c r="C952" s="26" t="s">
        <v>981</v>
      </c>
      <c r="D952" s="3" t="s">
        <v>982</v>
      </c>
      <c r="E952" s="16"/>
      <c r="F952" s="16"/>
      <c r="G952" s="16"/>
      <c r="H952" s="12"/>
      <c r="I952" s="12"/>
      <c r="J952" s="15" t="e">
        <f t="shared" si="23"/>
        <v>#DIV/0!</v>
      </c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</row>
    <row r="953" spans="1:28" customFormat="1" ht="30">
      <c r="A953" s="23">
        <v>955</v>
      </c>
      <c r="B953" s="23">
        <v>953</v>
      </c>
      <c r="C953" s="26" t="s">
        <v>61</v>
      </c>
      <c r="D953" s="3" t="s">
        <v>983</v>
      </c>
      <c r="E953" s="16"/>
      <c r="F953" s="16"/>
      <c r="G953" s="16"/>
      <c r="H953" s="12"/>
      <c r="I953" s="12"/>
      <c r="J953" s="15" t="e">
        <f t="shared" si="23"/>
        <v>#DIV/0!</v>
      </c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</row>
    <row r="954" spans="1:28" customFormat="1" ht="31.5">
      <c r="A954" s="23">
        <v>956</v>
      </c>
      <c r="B954" s="23">
        <v>954</v>
      </c>
      <c r="C954" s="26" t="s">
        <v>12</v>
      </c>
      <c r="D954" s="3" t="s">
        <v>984</v>
      </c>
      <c r="E954" s="12" t="s">
        <v>1344</v>
      </c>
      <c r="F954" s="12" t="s">
        <v>12</v>
      </c>
      <c r="G954" s="12" t="s">
        <v>1102</v>
      </c>
      <c r="H954" s="12">
        <v>390</v>
      </c>
      <c r="I954" s="12">
        <v>238.68</v>
      </c>
      <c r="J954" s="15">
        <f t="shared" si="23"/>
        <v>38.800000000000004</v>
      </c>
      <c r="K954" s="12" t="s">
        <v>1126</v>
      </c>
      <c r="L954" s="12" t="s">
        <v>1118</v>
      </c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</row>
    <row r="955" spans="1:28" customFormat="1" ht="31.5">
      <c r="A955" s="23">
        <v>957</v>
      </c>
      <c r="B955" s="23">
        <v>954</v>
      </c>
      <c r="C955" s="26" t="s">
        <v>12</v>
      </c>
      <c r="D955" s="3" t="s">
        <v>984</v>
      </c>
      <c r="E955" s="12" t="s">
        <v>1345</v>
      </c>
      <c r="F955" s="12" t="s">
        <v>12</v>
      </c>
      <c r="G955" s="12" t="s">
        <v>1102</v>
      </c>
      <c r="H955" s="12">
        <v>660</v>
      </c>
      <c r="I955" s="12">
        <v>347.82</v>
      </c>
      <c r="J955" s="15">
        <f t="shared" si="23"/>
        <v>47.3</v>
      </c>
      <c r="K955" s="12" t="s">
        <v>1126</v>
      </c>
      <c r="L955" s="12" t="s">
        <v>1118</v>
      </c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</row>
    <row r="956" spans="1:28" customFormat="1" ht="30">
      <c r="A956" s="23">
        <v>958</v>
      </c>
      <c r="B956" s="23">
        <v>955</v>
      </c>
      <c r="C956" s="26" t="s">
        <v>12</v>
      </c>
      <c r="D956" s="3" t="s">
        <v>985</v>
      </c>
      <c r="E956" s="16"/>
      <c r="F956" s="16"/>
      <c r="G956" s="16"/>
      <c r="H956" s="12"/>
      <c r="I956" s="12"/>
      <c r="J956" s="15" t="e">
        <f t="shared" si="23"/>
        <v>#DIV/0!</v>
      </c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</row>
    <row r="957" spans="1:28" customFormat="1" ht="15.75">
      <c r="A957" s="23">
        <v>959</v>
      </c>
      <c r="B957" s="23">
        <v>956</v>
      </c>
      <c r="C957" s="26" t="s">
        <v>193</v>
      </c>
      <c r="D957" s="3" t="s">
        <v>986</v>
      </c>
      <c r="E957" s="16"/>
      <c r="F957" s="16"/>
      <c r="G957" s="16"/>
      <c r="H957" s="12"/>
      <c r="I957" s="12"/>
      <c r="J957" s="15" t="e">
        <f t="shared" si="23"/>
        <v>#DIV/0!</v>
      </c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</row>
    <row r="958" spans="1:28" customFormat="1" ht="30">
      <c r="A958" s="23">
        <v>960</v>
      </c>
      <c r="B958" s="23">
        <v>957</v>
      </c>
      <c r="C958" s="26" t="s">
        <v>193</v>
      </c>
      <c r="D958" s="3" t="s">
        <v>987</v>
      </c>
      <c r="E958" s="16"/>
      <c r="F958" s="16"/>
      <c r="G958" s="16"/>
      <c r="H958" s="12"/>
      <c r="I958" s="12"/>
      <c r="J958" s="15" t="e">
        <f t="shared" si="23"/>
        <v>#DIV/0!</v>
      </c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</row>
    <row r="959" spans="1:28" customFormat="1" ht="15.75">
      <c r="A959" s="23">
        <v>961</v>
      </c>
      <c r="B959" s="23">
        <v>958</v>
      </c>
      <c r="C959" s="26" t="s">
        <v>193</v>
      </c>
      <c r="D959" s="3" t="s">
        <v>988</v>
      </c>
      <c r="E959" s="16"/>
      <c r="F959" s="16"/>
      <c r="G959" s="16"/>
      <c r="H959" s="12"/>
      <c r="I959" s="12"/>
      <c r="J959" s="15" t="e">
        <f t="shared" si="23"/>
        <v>#DIV/0!</v>
      </c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</row>
    <row r="960" spans="1:28" customFormat="1" ht="47.25">
      <c r="A960" s="23">
        <v>962</v>
      </c>
      <c r="B960" s="23">
        <v>959</v>
      </c>
      <c r="C960" s="26" t="s">
        <v>12</v>
      </c>
      <c r="D960" s="3" t="s">
        <v>989</v>
      </c>
      <c r="E960" s="12" t="s">
        <v>1346</v>
      </c>
      <c r="F960" s="12" t="s">
        <v>12</v>
      </c>
      <c r="G960" s="12" t="s">
        <v>1248</v>
      </c>
      <c r="H960" s="12">
        <v>4552</v>
      </c>
      <c r="I960" s="12">
        <v>1087</v>
      </c>
      <c r="J960" s="15">
        <f t="shared" si="23"/>
        <v>76.120386643233743</v>
      </c>
      <c r="K960" s="12" t="s">
        <v>1117</v>
      </c>
      <c r="L960" s="12" t="s">
        <v>1118</v>
      </c>
      <c r="M960" s="12" t="s">
        <v>1347</v>
      </c>
      <c r="N960" s="12" t="s">
        <v>12</v>
      </c>
      <c r="O960" s="12" t="s">
        <v>1248</v>
      </c>
      <c r="P960" s="12">
        <v>5619.03</v>
      </c>
      <c r="Q960" s="12">
        <v>750</v>
      </c>
      <c r="R960" s="15">
        <f>100-Q960/P960*100</f>
        <v>86.652500520552479</v>
      </c>
      <c r="S960" s="12" t="s">
        <v>1068</v>
      </c>
      <c r="T960" s="12" t="s">
        <v>1069</v>
      </c>
      <c r="U960" s="12" t="s">
        <v>1348</v>
      </c>
      <c r="V960" s="12" t="s">
        <v>12</v>
      </c>
      <c r="W960" s="12" t="s">
        <v>1248</v>
      </c>
      <c r="X960" s="12">
        <v>4552</v>
      </c>
      <c r="Y960" s="12">
        <v>400.08</v>
      </c>
      <c r="Z960" s="15">
        <f>100-Y960/X960*100</f>
        <v>91.210896309314592</v>
      </c>
      <c r="AA960" s="12" t="s">
        <v>1092</v>
      </c>
      <c r="AB960" s="12" t="s">
        <v>1092</v>
      </c>
    </row>
    <row r="961" spans="1:28" customFormat="1" ht="30">
      <c r="A961" s="23">
        <v>963</v>
      </c>
      <c r="B961" s="23">
        <v>960</v>
      </c>
      <c r="C961" s="26" t="s">
        <v>12</v>
      </c>
      <c r="D961" s="3" t="s">
        <v>990</v>
      </c>
      <c r="E961" s="16"/>
      <c r="F961" s="16"/>
      <c r="G961" s="16"/>
      <c r="H961" s="12"/>
      <c r="I961" s="12"/>
      <c r="J961" s="15" t="e">
        <f t="shared" ref="J961:J1024" si="25">100-I961/H961*100</f>
        <v>#DIV/0!</v>
      </c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</row>
    <row r="962" spans="1:28" customFormat="1" ht="15.75">
      <c r="A962" s="23">
        <v>964</v>
      </c>
      <c r="B962" s="23">
        <v>961</v>
      </c>
      <c r="C962" s="26" t="s">
        <v>12</v>
      </c>
      <c r="D962" s="3" t="s">
        <v>991</v>
      </c>
      <c r="E962" s="16"/>
      <c r="F962" s="16"/>
      <c r="G962" s="16"/>
      <c r="H962" s="12"/>
      <c r="I962" s="12"/>
      <c r="J962" s="15" t="e">
        <f t="shared" si="25"/>
        <v>#DIV/0!</v>
      </c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</row>
    <row r="963" spans="1:28" customFormat="1" ht="15.75">
      <c r="A963" s="23">
        <v>965</v>
      </c>
      <c r="B963" s="23">
        <v>962</v>
      </c>
      <c r="C963" s="26" t="s">
        <v>12</v>
      </c>
      <c r="D963" s="3" t="s">
        <v>992</v>
      </c>
      <c r="E963" s="16"/>
      <c r="F963" s="16"/>
      <c r="G963" s="16"/>
      <c r="H963" s="12"/>
      <c r="I963" s="12"/>
      <c r="J963" s="15" t="e">
        <f t="shared" si="25"/>
        <v>#DIV/0!</v>
      </c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</row>
    <row r="964" spans="1:28" customFormat="1" ht="15.75">
      <c r="A964" s="23">
        <v>966</v>
      </c>
      <c r="B964" s="23">
        <v>963</v>
      </c>
      <c r="C964" s="26" t="s">
        <v>12</v>
      </c>
      <c r="D964" s="3" t="s">
        <v>993</v>
      </c>
      <c r="E964" s="16"/>
      <c r="F964" s="16"/>
      <c r="G964" s="16"/>
      <c r="H964" s="12"/>
      <c r="I964" s="12"/>
      <c r="J964" s="15" t="e">
        <f t="shared" si="25"/>
        <v>#DIV/0!</v>
      </c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</row>
    <row r="965" spans="1:28" customFormat="1" ht="15.75">
      <c r="A965" s="23">
        <v>967</v>
      </c>
      <c r="B965" s="23">
        <v>964</v>
      </c>
      <c r="C965" s="26" t="s">
        <v>12</v>
      </c>
      <c r="D965" s="3" t="s">
        <v>994</v>
      </c>
      <c r="E965" s="16"/>
      <c r="F965" s="16"/>
      <c r="G965" s="16"/>
      <c r="H965" s="12"/>
      <c r="I965" s="12"/>
      <c r="J965" s="15" t="e">
        <f t="shared" si="25"/>
        <v>#DIV/0!</v>
      </c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</row>
    <row r="966" spans="1:28" customFormat="1" ht="31.5">
      <c r="A966" s="23">
        <v>968</v>
      </c>
      <c r="B966" s="23">
        <v>965</v>
      </c>
      <c r="C966" s="26" t="s">
        <v>7</v>
      </c>
      <c r="D966" s="3" t="s">
        <v>995</v>
      </c>
      <c r="E966" s="12" t="s">
        <v>1349</v>
      </c>
      <c r="F966" s="12" t="s">
        <v>12</v>
      </c>
      <c r="G966" s="12" t="s">
        <v>1121</v>
      </c>
      <c r="H966" s="12">
        <v>114.46</v>
      </c>
      <c r="I966" s="12">
        <v>34</v>
      </c>
      <c r="J966" s="15">
        <f t="shared" si="25"/>
        <v>70.295299668006294</v>
      </c>
      <c r="K966" s="12" t="s">
        <v>1081</v>
      </c>
      <c r="L966" s="12" t="s">
        <v>1081</v>
      </c>
      <c r="M966" s="12"/>
      <c r="N966" s="12"/>
      <c r="O966" s="12"/>
      <c r="P966" s="12"/>
      <c r="Q966" s="12"/>
      <c r="R966" s="15"/>
      <c r="S966" s="12"/>
      <c r="T966" s="12"/>
      <c r="U966" s="16"/>
      <c r="V966" s="16"/>
      <c r="W966" s="16"/>
      <c r="X966" s="16"/>
      <c r="Y966" s="16"/>
      <c r="Z966" s="16"/>
      <c r="AA966" s="16"/>
      <c r="AB966" s="16"/>
    </row>
    <row r="967" spans="1:28" customFormat="1" ht="31.5">
      <c r="A967" s="23">
        <v>969</v>
      </c>
      <c r="B967" s="23">
        <v>966</v>
      </c>
      <c r="C967" s="26" t="s">
        <v>7</v>
      </c>
      <c r="D967" s="3" t="s">
        <v>996</v>
      </c>
      <c r="E967" s="12" t="s">
        <v>1350</v>
      </c>
      <c r="F967" s="12" t="s">
        <v>12</v>
      </c>
      <c r="G967" s="12" t="s">
        <v>1121</v>
      </c>
      <c r="H967" s="12">
        <v>201.98</v>
      </c>
      <c r="I967" s="12">
        <v>38</v>
      </c>
      <c r="J967" s="15">
        <f t="shared" si="25"/>
        <v>81.186256064956922</v>
      </c>
      <c r="K967" s="12" t="s">
        <v>1081</v>
      </c>
      <c r="L967" s="12" t="s">
        <v>1081</v>
      </c>
      <c r="M967" s="12"/>
      <c r="N967" s="12"/>
      <c r="O967" s="12"/>
      <c r="P967" s="12"/>
      <c r="Q967" s="12"/>
      <c r="R967" s="15"/>
      <c r="S967" s="12"/>
      <c r="T967" s="12"/>
      <c r="U967" s="16"/>
      <c r="V967" s="16"/>
      <c r="W967" s="16"/>
      <c r="X967" s="16"/>
      <c r="Y967" s="16"/>
      <c r="Z967" s="16"/>
      <c r="AA967" s="16"/>
      <c r="AB967" s="16"/>
    </row>
    <row r="968" spans="1:28" customFormat="1" ht="15.75">
      <c r="A968" s="23">
        <v>970</v>
      </c>
      <c r="B968" s="23">
        <v>967</v>
      </c>
      <c r="C968" s="26" t="s">
        <v>7</v>
      </c>
      <c r="D968" s="3" t="s">
        <v>997</v>
      </c>
      <c r="E968" s="16"/>
      <c r="F968" s="16"/>
      <c r="G968" s="16"/>
      <c r="H968" s="12"/>
      <c r="I968" s="12"/>
      <c r="J968" s="15" t="e">
        <f t="shared" si="25"/>
        <v>#DIV/0!</v>
      </c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</row>
    <row r="969" spans="1:28" customFormat="1" ht="47.25">
      <c r="A969" s="23">
        <v>971</v>
      </c>
      <c r="B969" s="23">
        <v>968</v>
      </c>
      <c r="C969" s="26" t="s">
        <v>85</v>
      </c>
      <c r="D969" s="3" t="s">
        <v>998</v>
      </c>
      <c r="E969" s="12" t="s">
        <v>1351</v>
      </c>
      <c r="F969" s="12" t="s">
        <v>1099</v>
      </c>
      <c r="G969" s="12" t="s">
        <v>1352</v>
      </c>
      <c r="H969" s="12">
        <v>670</v>
      </c>
      <c r="I969" s="12">
        <v>245</v>
      </c>
      <c r="J969" s="15">
        <f t="shared" si="25"/>
        <v>63.432835820895519</v>
      </c>
      <c r="K969" s="12" t="s">
        <v>1074</v>
      </c>
      <c r="L969" s="12" t="s">
        <v>1074</v>
      </c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</row>
    <row r="970" spans="1:28" customFormat="1" ht="15.75">
      <c r="A970" s="23">
        <v>972</v>
      </c>
      <c r="B970" s="23">
        <v>969</v>
      </c>
      <c r="C970" s="26" t="s">
        <v>12</v>
      </c>
      <c r="D970" s="3" t="s">
        <v>999</v>
      </c>
      <c r="E970" s="16"/>
      <c r="F970" s="16"/>
      <c r="G970" s="16"/>
      <c r="H970" s="12"/>
      <c r="I970" s="12"/>
      <c r="J970" s="15" t="e">
        <f t="shared" si="25"/>
        <v>#DIV/0!</v>
      </c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</row>
    <row r="971" spans="1:28" customFormat="1" ht="31.5">
      <c r="A971" s="23">
        <v>973</v>
      </c>
      <c r="B971" s="23">
        <v>970</v>
      </c>
      <c r="C971" s="26" t="s">
        <v>12</v>
      </c>
      <c r="D971" s="3" t="s">
        <v>1000</v>
      </c>
      <c r="E971" s="12" t="s">
        <v>1353</v>
      </c>
      <c r="F971" s="12" t="s">
        <v>12</v>
      </c>
      <c r="G971" s="12" t="s">
        <v>1121</v>
      </c>
      <c r="H971" s="12">
        <v>263.10000000000002</v>
      </c>
      <c r="I971" s="12">
        <v>212.46</v>
      </c>
      <c r="J971" s="15">
        <f t="shared" si="25"/>
        <v>19.247434435575826</v>
      </c>
      <c r="K971" s="12" t="s">
        <v>1220</v>
      </c>
      <c r="L971" s="12" t="s">
        <v>1220</v>
      </c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</row>
    <row r="972" spans="1:28" customFormat="1" ht="47.25">
      <c r="A972" s="23">
        <v>974</v>
      </c>
      <c r="B972" s="23">
        <v>971</v>
      </c>
      <c r="C972" s="26" t="s">
        <v>7</v>
      </c>
      <c r="D972" s="3" t="s">
        <v>1001</v>
      </c>
      <c r="E972" s="12" t="s">
        <v>1354</v>
      </c>
      <c r="F972" s="12" t="s">
        <v>7</v>
      </c>
      <c r="G972" s="12" t="s">
        <v>1113</v>
      </c>
      <c r="H972" s="12">
        <v>585</v>
      </c>
      <c r="I972" s="12">
        <v>224.4</v>
      </c>
      <c r="J972" s="15">
        <f t="shared" si="25"/>
        <v>61.641025641025635</v>
      </c>
      <c r="K972" s="12" t="s">
        <v>1355</v>
      </c>
      <c r="L972" s="12" t="s">
        <v>1356</v>
      </c>
      <c r="M972" s="12" t="s">
        <v>1357</v>
      </c>
      <c r="N972" s="12" t="s">
        <v>7</v>
      </c>
      <c r="O972" s="12" t="s">
        <v>1113</v>
      </c>
      <c r="P972" s="12">
        <v>515.23</v>
      </c>
      <c r="Q972" s="12">
        <v>359.12</v>
      </c>
      <c r="R972" s="15">
        <f>100-Q972/P972*100</f>
        <v>30.299089726918069</v>
      </c>
      <c r="S972" s="12" t="s">
        <v>1126</v>
      </c>
      <c r="T972" s="12" t="s">
        <v>1118</v>
      </c>
      <c r="U972" s="16"/>
      <c r="V972" s="16"/>
      <c r="W972" s="16"/>
      <c r="X972" s="16"/>
      <c r="Y972" s="16"/>
      <c r="Z972" s="16"/>
      <c r="AA972" s="16"/>
      <c r="AB972" s="16"/>
    </row>
    <row r="973" spans="1:28" customFormat="1" ht="30">
      <c r="A973" s="23">
        <v>975</v>
      </c>
      <c r="B973" s="23">
        <v>972</v>
      </c>
      <c r="C973" s="26" t="s">
        <v>196</v>
      </c>
      <c r="D973" s="3" t="s">
        <v>1002</v>
      </c>
      <c r="E973" s="16"/>
      <c r="F973" s="16"/>
      <c r="G973" s="16"/>
      <c r="H973" s="12"/>
      <c r="I973" s="12"/>
      <c r="J973" s="15" t="e">
        <f t="shared" si="25"/>
        <v>#DIV/0!</v>
      </c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</row>
    <row r="974" spans="1:28" customFormat="1" ht="45">
      <c r="A974" s="23">
        <v>976</v>
      </c>
      <c r="B974" s="23">
        <v>973</v>
      </c>
      <c r="C974" s="26" t="s">
        <v>1003</v>
      </c>
      <c r="D974" s="3" t="s">
        <v>1004</v>
      </c>
      <c r="E974" s="16"/>
      <c r="F974" s="16"/>
      <c r="G974" s="16"/>
      <c r="H974" s="12"/>
      <c r="I974" s="12"/>
      <c r="J974" s="15" t="e">
        <f t="shared" si="25"/>
        <v>#DIV/0!</v>
      </c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</row>
    <row r="975" spans="1:28" customFormat="1" ht="25.5">
      <c r="A975" s="23">
        <v>977</v>
      </c>
      <c r="B975" s="23">
        <v>974</v>
      </c>
      <c r="C975" s="30" t="s">
        <v>12</v>
      </c>
      <c r="D975" s="8" t="s">
        <v>1005</v>
      </c>
      <c r="E975" s="16"/>
      <c r="F975" s="16"/>
      <c r="G975" s="16"/>
      <c r="H975" s="12"/>
      <c r="I975" s="12"/>
      <c r="J975" s="15" t="e">
        <f t="shared" si="25"/>
        <v>#DIV/0!</v>
      </c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</row>
    <row r="976" spans="1:28" customFormat="1" ht="31.5">
      <c r="A976" s="23">
        <v>978</v>
      </c>
      <c r="B976" s="23">
        <v>975</v>
      </c>
      <c r="C976" s="30" t="s">
        <v>12</v>
      </c>
      <c r="D976" s="9" t="s">
        <v>1006</v>
      </c>
      <c r="E976" s="12" t="s">
        <v>1358</v>
      </c>
      <c r="F976" s="12" t="s">
        <v>12</v>
      </c>
      <c r="G976" s="12" t="s">
        <v>1067</v>
      </c>
      <c r="H976" s="12">
        <v>278</v>
      </c>
      <c r="I976" s="12">
        <v>200.86</v>
      </c>
      <c r="J976" s="15">
        <f t="shared" si="25"/>
        <v>27.748201438848923</v>
      </c>
      <c r="K976" s="12" t="s">
        <v>1277</v>
      </c>
      <c r="L976" s="12" t="s">
        <v>1278</v>
      </c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</row>
    <row r="977" spans="1:28" customFormat="1" ht="15.75">
      <c r="A977" s="23">
        <v>979</v>
      </c>
      <c r="B977" s="23">
        <v>976</v>
      </c>
      <c r="C977" s="30" t="s">
        <v>40</v>
      </c>
      <c r="D977" s="8" t="s">
        <v>1007</v>
      </c>
      <c r="E977" s="16"/>
      <c r="F977" s="16"/>
      <c r="G977" s="16"/>
      <c r="H977" s="12"/>
      <c r="I977" s="12"/>
      <c r="J977" s="15" t="e">
        <f t="shared" si="25"/>
        <v>#DIV/0!</v>
      </c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</row>
    <row r="978" spans="1:28" customFormat="1" ht="25.5">
      <c r="A978" s="23">
        <v>980</v>
      </c>
      <c r="B978" s="23">
        <v>977</v>
      </c>
      <c r="C978" s="30" t="s">
        <v>12</v>
      </c>
      <c r="D978" s="8" t="s">
        <v>1008</v>
      </c>
      <c r="E978" s="16"/>
      <c r="F978" s="16"/>
      <c r="G978" s="16"/>
      <c r="H978" s="12"/>
      <c r="I978" s="12"/>
      <c r="J978" s="15" t="e">
        <f t="shared" si="25"/>
        <v>#DIV/0!</v>
      </c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</row>
    <row r="979" spans="1:28" customFormat="1" ht="38.25">
      <c r="A979" s="23">
        <v>981</v>
      </c>
      <c r="B979" s="23">
        <v>978</v>
      </c>
      <c r="C979" s="30" t="s">
        <v>61</v>
      </c>
      <c r="D979" s="8" t="s">
        <v>1009</v>
      </c>
      <c r="E979" s="12" t="s">
        <v>2020</v>
      </c>
      <c r="F979" s="12" t="s">
        <v>2021</v>
      </c>
      <c r="G979" s="12" t="s">
        <v>1360</v>
      </c>
      <c r="H979" s="12">
        <v>107.25</v>
      </c>
      <c r="I979" s="12">
        <v>72</v>
      </c>
      <c r="J979" s="15">
        <f t="shared" si="25"/>
        <v>32.867132867132867</v>
      </c>
      <c r="K979" s="12" t="s">
        <v>1342</v>
      </c>
      <c r="L979" s="12" t="s">
        <v>1343</v>
      </c>
      <c r="M979" s="12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</row>
    <row r="980" spans="1:28" customFormat="1" ht="25.5">
      <c r="A980" s="23">
        <v>982</v>
      </c>
      <c r="B980" s="23">
        <v>979</v>
      </c>
      <c r="C980" s="30" t="s">
        <v>85</v>
      </c>
      <c r="D980" s="8" t="s">
        <v>1010</v>
      </c>
      <c r="E980" s="16"/>
      <c r="F980" s="16"/>
      <c r="G980" s="16"/>
      <c r="H980" s="12"/>
      <c r="I980" s="12"/>
      <c r="J980" s="15" t="e">
        <f t="shared" si="25"/>
        <v>#DIV/0!</v>
      </c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</row>
    <row r="981" spans="1:28" customFormat="1" ht="25.5">
      <c r="A981" s="23">
        <v>983</v>
      </c>
      <c r="B981" s="23">
        <v>980</v>
      </c>
      <c r="C981" s="30" t="s">
        <v>12</v>
      </c>
      <c r="D981" s="8" t="s">
        <v>1011</v>
      </c>
      <c r="E981" s="16"/>
      <c r="F981" s="16"/>
      <c r="G981" s="16"/>
      <c r="H981" s="12"/>
      <c r="I981" s="12"/>
      <c r="J981" s="15" t="e">
        <f t="shared" si="25"/>
        <v>#DIV/0!</v>
      </c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</row>
    <row r="982" spans="1:28" customFormat="1" ht="45">
      <c r="A982" s="23">
        <v>984</v>
      </c>
      <c r="B982" s="23">
        <v>981</v>
      </c>
      <c r="C982" s="26" t="s">
        <v>12</v>
      </c>
      <c r="D982" s="10" t="s">
        <v>1012</v>
      </c>
      <c r="E982" s="12" t="s">
        <v>1361</v>
      </c>
      <c r="F982" s="12" t="s">
        <v>12</v>
      </c>
      <c r="G982" s="12" t="s">
        <v>1113</v>
      </c>
      <c r="H982" s="12">
        <v>181.79</v>
      </c>
      <c r="I982" s="12">
        <v>109</v>
      </c>
      <c r="J982" s="15">
        <f t="shared" si="25"/>
        <v>40.040706309477969</v>
      </c>
      <c r="K982" s="12" t="s">
        <v>1081</v>
      </c>
      <c r="L982" s="12" t="s">
        <v>1081</v>
      </c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</row>
    <row r="983" spans="1:28" customFormat="1" ht="30">
      <c r="A983" s="23">
        <v>985</v>
      </c>
      <c r="B983" s="23">
        <v>982</v>
      </c>
      <c r="C983" s="26" t="s">
        <v>85</v>
      </c>
      <c r="D983" s="10" t="s">
        <v>1013</v>
      </c>
      <c r="E983" s="16"/>
      <c r="F983" s="16"/>
      <c r="G983" s="16"/>
      <c r="H983" s="12"/>
      <c r="I983" s="12"/>
      <c r="J983" s="15" t="e">
        <f t="shared" si="25"/>
        <v>#DIV/0!</v>
      </c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</row>
    <row r="984" spans="1:28" customFormat="1" ht="30">
      <c r="A984" s="23">
        <v>986</v>
      </c>
      <c r="B984" s="23">
        <v>983</v>
      </c>
      <c r="C984" s="26" t="s">
        <v>12</v>
      </c>
      <c r="D984" s="10" t="s">
        <v>1014</v>
      </c>
      <c r="E984" s="16"/>
      <c r="F984" s="16"/>
      <c r="G984" s="16"/>
      <c r="H984" s="12"/>
      <c r="I984" s="12"/>
      <c r="J984" s="15" t="e">
        <f t="shared" si="25"/>
        <v>#DIV/0!</v>
      </c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</row>
    <row r="985" spans="1:28" customFormat="1" ht="15.75">
      <c r="A985" s="23">
        <v>987</v>
      </c>
      <c r="B985" s="23">
        <v>984</v>
      </c>
      <c r="C985" s="26" t="s">
        <v>12</v>
      </c>
      <c r="D985" s="10" t="s">
        <v>1015</v>
      </c>
      <c r="E985" s="16"/>
      <c r="F985" s="16"/>
      <c r="G985" s="16"/>
      <c r="H985" s="12"/>
      <c r="I985" s="12"/>
      <c r="J985" s="15" t="e">
        <f t="shared" si="25"/>
        <v>#DIV/0!</v>
      </c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</row>
    <row r="986" spans="1:28" customFormat="1" ht="25.5">
      <c r="A986" s="23">
        <v>988</v>
      </c>
      <c r="B986" s="23">
        <v>985</v>
      </c>
      <c r="C986" s="31" t="s">
        <v>25</v>
      </c>
      <c r="D986" s="11" t="s">
        <v>1016</v>
      </c>
      <c r="E986" s="16"/>
      <c r="F986" s="16"/>
      <c r="G986" s="16"/>
      <c r="H986" s="12"/>
      <c r="I986" s="12"/>
      <c r="J986" s="15" t="e">
        <f t="shared" si="25"/>
        <v>#DIV/0!</v>
      </c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</row>
    <row r="987" spans="1:28" customFormat="1" ht="25.5">
      <c r="A987" s="23">
        <v>989</v>
      </c>
      <c r="B987" s="23">
        <v>986</v>
      </c>
      <c r="C987" s="31" t="s">
        <v>12</v>
      </c>
      <c r="D987" s="11" t="s">
        <v>1017</v>
      </c>
      <c r="E987" s="16"/>
      <c r="F987" s="16"/>
      <c r="G987" s="16"/>
      <c r="H987" s="12"/>
      <c r="I987" s="12"/>
      <c r="J987" s="15" t="e">
        <f t="shared" si="25"/>
        <v>#DIV/0!</v>
      </c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</row>
    <row r="988" spans="1:28" customFormat="1" ht="15.75">
      <c r="A988" s="23">
        <v>990</v>
      </c>
      <c r="B988" s="23">
        <v>987</v>
      </c>
      <c r="C988" s="31" t="s">
        <v>25</v>
      </c>
      <c r="D988" s="11" t="s">
        <v>1018</v>
      </c>
      <c r="E988" s="16"/>
      <c r="F988" s="16"/>
      <c r="G988" s="16"/>
      <c r="H988" s="12"/>
      <c r="I988" s="12"/>
      <c r="J988" s="15" t="e">
        <f t="shared" si="25"/>
        <v>#DIV/0!</v>
      </c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</row>
    <row r="989" spans="1:28" customFormat="1" ht="47.25">
      <c r="A989" s="23">
        <v>991</v>
      </c>
      <c r="B989" s="23">
        <v>988</v>
      </c>
      <c r="C989" s="31" t="s">
        <v>61</v>
      </c>
      <c r="D989" s="11" t="s">
        <v>1019</v>
      </c>
      <c r="E989" s="12" t="s">
        <v>1284</v>
      </c>
      <c r="F989" s="12" t="s">
        <v>61</v>
      </c>
      <c r="G989" s="12" t="s">
        <v>1285</v>
      </c>
      <c r="H989" s="12">
        <v>299</v>
      </c>
      <c r="I989" s="12">
        <v>53</v>
      </c>
      <c r="J989" s="15">
        <f t="shared" si="25"/>
        <v>82.274247491638789</v>
      </c>
      <c r="K989" s="12" t="s">
        <v>1081</v>
      </c>
      <c r="L989" s="12" t="s">
        <v>1081</v>
      </c>
      <c r="M989" s="12" t="s">
        <v>1286</v>
      </c>
      <c r="N989" s="12" t="s">
        <v>1287</v>
      </c>
      <c r="O989" s="12" t="s">
        <v>1285</v>
      </c>
      <c r="P989" s="12">
        <v>280</v>
      </c>
      <c r="Q989" s="12">
        <v>214.2</v>
      </c>
      <c r="R989" s="15">
        <f>100-Q989/P989*100</f>
        <v>23.5</v>
      </c>
      <c r="S989" s="12" t="s">
        <v>1117</v>
      </c>
      <c r="T989" s="12" t="s">
        <v>1118</v>
      </c>
      <c r="U989" s="16"/>
      <c r="V989" s="16"/>
      <c r="W989" s="16"/>
      <c r="X989" s="16"/>
      <c r="Y989" s="16"/>
      <c r="Z989" s="16"/>
      <c r="AA989" s="16"/>
      <c r="AB989" s="16"/>
    </row>
    <row r="990" spans="1:28" customFormat="1" ht="25.5">
      <c r="A990" s="23">
        <v>992</v>
      </c>
      <c r="B990" s="23">
        <v>989</v>
      </c>
      <c r="C990" s="31" t="s">
        <v>12</v>
      </c>
      <c r="D990" s="11" t="s">
        <v>1005</v>
      </c>
      <c r="E990" s="16"/>
      <c r="F990" s="16"/>
      <c r="G990" s="16"/>
      <c r="H990" s="12"/>
      <c r="I990" s="12"/>
      <c r="J990" s="15" t="e">
        <f t="shared" si="25"/>
        <v>#DIV/0!</v>
      </c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</row>
    <row r="991" spans="1:28" customFormat="1" ht="15.75">
      <c r="A991" s="23">
        <v>993</v>
      </c>
      <c r="B991" s="23">
        <v>990</v>
      </c>
      <c r="C991" s="26" t="s">
        <v>85</v>
      </c>
      <c r="D991" s="11" t="s">
        <v>1020</v>
      </c>
      <c r="E991" s="16"/>
      <c r="F991" s="16"/>
      <c r="G991" s="16"/>
      <c r="H991" s="12"/>
      <c r="I991" s="12"/>
      <c r="J991" s="15" t="e">
        <f t="shared" si="25"/>
        <v>#DIV/0!</v>
      </c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</row>
    <row r="992" spans="1:28" customFormat="1" ht="15.75">
      <c r="A992" s="23">
        <v>994</v>
      </c>
      <c r="B992" s="23">
        <v>991</v>
      </c>
      <c r="C992" s="26" t="s">
        <v>85</v>
      </c>
      <c r="D992" s="11" t="s">
        <v>1021</v>
      </c>
      <c r="E992" s="16"/>
      <c r="F992" s="16"/>
      <c r="G992" s="16"/>
      <c r="H992" s="12"/>
      <c r="I992" s="12"/>
      <c r="J992" s="15" t="e">
        <f t="shared" si="25"/>
        <v>#DIV/0!</v>
      </c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</row>
    <row r="993" spans="1:28" customFormat="1" ht="25.5">
      <c r="A993" s="23">
        <v>995</v>
      </c>
      <c r="B993" s="23">
        <v>992</v>
      </c>
      <c r="C993" s="31" t="s">
        <v>12</v>
      </c>
      <c r="D993" s="11" t="s">
        <v>1022</v>
      </c>
      <c r="E993" s="16"/>
      <c r="F993" s="16"/>
      <c r="G993" s="16"/>
      <c r="H993" s="12"/>
      <c r="I993" s="12"/>
      <c r="J993" s="15" t="e">
        <f t="shared" si="25"/>
        <v>#DIV/0!</v>
      </c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</row>
    <row r="994" spans="1:28" customFormat="1" ht="25.5">
      <c r="A994" s="23">
        <v>996</v>
      </c>
      <c r="B994" s="23">
        <v>993</v>
      </c>
      <c r="C994" s="31" t="s">
        <v>61</v>
      </c>
      <c r="D994" s="11" t="s">
        <v>1023</v>
      </c>
      <c r="E994" s="12"/>
      <c r="F994" s="12"/>
      <c r="G994" s="12"/>
      <c r="H994" s="12"/>
      <c r="I994" s="12"/>
      <c r="J994" s="15" t="e">
        <f t="shared" si="25"/>
        <v>#DIV/0!</v>
      </c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6"/>
      <c r="V994" s="16"/>
      <c r="W994" s="16"/>
      <c r="X994" s="16"/>
      <c r="Y994" s="16"/>
      <c r="Z994" s="16"/>
      <c r="AA994" s="16"/>
      <c r="AB994" s="16"/>
    </row>
    <row r="995" spans="1:28" customFormat="1" ht="15.75">
      <c r="A995" s="23">
        <v>997</v>
      </c>
      <c r="B995" s="23">
        <v>994</v>
      </c>
      <c r="C995" s="31" t="s">
        <v>680</v>
      </c>
      <c r="D995" s="11" t="s">
        <v>1024</v>
      </c>
      <c r="E995" s="16"/>
      <c r="F995" s="16"/>
      <c r="G995" s="16"/>
      <c r="H995" s="12"/>
      <c r="I995" s="12"/>
      <c r="J995" s="15" t="e">
        <f t="shared" si="25"/>
        <v>#DIV/0!</v>
      </c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</row>
    <row r="996" spans="1:28" customFormat="1" ht="15.75">
      <c r="A996" s="23">
        <v>998</v>
      </c>
      <c r="B996" s="23">
        <v>995</v>
      </c>
      <c r="C996" s="31" t="s">
        <v>938</v>
      </c>
      <c r="D996" s="11" t="s">
        <v>1025</v>
      </c>
      <c r="E996" s="16"/>
      <c r="F996" s="16"/>
      <c r="G996" s="16"/>
      <c r="H996" s="12"/>
      <c r="I996" s="12"/>
      <c r="J996" s="15" t="e">
        <f t="shared" si="25"/>
        <v>#DIV/0!</v>
      </c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</row>
    <row r="997" spans="1:28" customFormat="1" ht="15.75">
      <c r="A997" s="23">
        <v>999</v>
      </c>
      <c r="B997" s="23">
        <v>996</v>
      </c>
      <c r="C997" s="31" t="s">
        <v>85</v>
      </c>
      <c r="D997" s="32" t="s">
        <v>1026</v>
      </c>
      <c r="E997" s="16"/>
      <c r="F997" s="16"/>
      <c r="G997" s="16"/>
      <c r="H997" s="12"/>
      <c r="I997" s="12"/>
      <c r="J997" s="15" t="e">
        <f t="shared" si="25"/>
        <v>#DIV/0!</v>
      </c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</row>
    <row r="998" spans="1:28" customFormat="1" ht="15.75">
      <c r="A998" s="23">
        <v>1000</v>
      </c>
      <c r="B998" s="23">
        <v>997</v>
      </c>
      <c r="C998" s="31" t="s">
        <v>650</v>
      </c>
      <c r="D998" s="11" t="s">
        <v>1027</v>
      </c>
      <c r="E998" s="16"/>
      <c r="F998" s="16"/>
      <c r="G998" s="16"/>
      <c r="H998" s="12"/>
      <c r="I998" s="12"/>
      <c r="J998" s="15" t="e">
        <f t="shared" si="25"/>
        <v>#DIV/0!</v>
      </c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</row>
    <row r="999" spans="1:28" customFormat="1" ht="31.5">
      <c r="A999" s="23">
        <v>1001</v>
      </c>
      <c r="B999" s="23">
        <v>998</v>
      </c>
      <c r="C999" s="31" t="s">
        <v>193</v>
      </c>
      <c r="D999" s="11" t="s">
        <v>1028</v>
      </c>
      <c r="E999" s="12" t="s">
        <v>1281</v>
      </c>
      <c r="F999" s="12" t="s">
        <v>193</v>
      </c>
      <c r="G999" s="12" t="s">
        <v>1282</v>
      </c>
      <c r="H999" s="12">
        <v>74.05</v>
      </c>
      <c r="I999" s="12">
        <v>59.8</v>
      </c>
      <c r="J999" s="15">
        <f t="shared" si="25"/>
        <v>19.243754220121545</v>
      </c>
      <c r="K999" s="12" t="s">
        <v>1283</v>
      </c>
      <c r="L999" s="12" t="s">
        <v>1283</v>
      </c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</row>
    <row r="1000" spans="1:28" customFormat="1" ht="15.75">
      <c r="A1000" s="23">
        <v>1002</v>
      </c>
      <c r="B1000" s="23">
        <v>999</v>
      </c>
      <c r="C1000" s="31" t="s">
        <v>12</v>
      </c>
      <c r="D1000" s="11" t="s">
        <v>459</v>
      </c>
      <c r="E1000" s="16"/>
      <c r="F1000" s="16"/>
      <c r="G1000" s="16"/>
      <c r="H1000" s="12"/>
      <c r="I1000" s="12"/>
      <c r="J1000" s="15" t="e">
        <f t="shared" si="25"/>
        <v>#DIV/0!</v>
      </c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</row>
    <row r="1001" spans="1:28" customFormat="1" ht="15.75">
      <c r="A1001" s="23">
        <v>1003</v>
      </c>
      <c r="B1001" s="23">
        <v>1000</v>
      </c>
      <c r="C1001" s="31" t="s">
        <v>25</v>
      </c>
      <c r="D1001" s="11" t="s">
        <v>1029</v>
      </c>
      <c r="E1001" s="16"/>
      <c r="F1001" s="16"/>
      <c r="G1001" s="16"/>
      <c r="H1001" s="12"/>
      <c r="I1001" s="12"/>
      <c r="J1001" s="15" t="e">
        <f t="shared" si="25"/>
        <v>#DIV/0!</v>
      </c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</row>
    <row r="1002" spans="1:28" customFormat="1" ht="31.5">
      <c r="A1002" s="23">
        <v>1004</v>
      </c>
      <c r="B1002" s="23">
        <v>1001</v>
      </c>
      <c r="C1002" s="31" t="s">
        <v>12</v>
      </c>
      <c r="D1002" s="11" t="s">
        <v>1030</v>
      </c>
      <c r="E1002" s="12" t="s">
        <v>1279</v>
      </c>
      <c r="F1002" s="12" t="s">
        <v>12</v>
      </c>
      <c r="G1002" s="12" t="s">
        <v>1067</v>
      </c>
      <c r="H1002" s="12">
        <v>575</v>
      </c>
      <c r="I1002" s="12">
        <v>303.02999999999997</v>
      </c>
      <c r="J1002" s="15">
        <f t="shared" si="25"/>
        <v>47.299130434782612</v>
      </c>
      <c r="K1002" s="12" t="s">
        <v>1126</v>
      </c>
      <c r="L1002" s="12" t="s">
        <v>1118</v>
      </c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</row>
    <row r="1003" spans="1:28" customFormat="1" ht="31.5">
      <c r="A1003" s="23">
        <v>1005</v>
      </c>
      <c r="B1003" s="23">
        <v>1001</v>
      </c>
      <c r="C1003" s="31" t="s">
        <v>12</v>
      </c>
      <c r="D1003" s="11" t="s">
        <v>1030</v>
      </c>
      <c r="E1003" s="12" t="s">
        <v>1280</v>
      </c>
      <c r="F1003" s="12" t="s">
        <v>12</v>
      </c>
      <c r="G1003" s="12" t="s">
        <v>1067</v>
      </c>
      <c r="H1003" s="12">
        <v>400</v>
      </c>
      <c r="I1003" s="12">
        <v>210.8</v>
      </c>
      <c r="J1003" s="15">
        <f t="shared" si="25"/>
        <v>47.3</v>
      </c>
      <c r="K1003" s="12" t="s">
        <v>1126</v>
      </c>
      <c r="L1003" s="12" t="s">
        <v>1118</v>
      </c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</row>
    <row r="1004" spans="1:28" customFormat="1" ht="15.75">
      <c r="A1004" s="23">
        <v>1006</v>
      </c>
      <c r="B1004" s="23">
        <v>1002</v>
      </c>
      <c r="C1004" s="31" t="s">
        <v>12</v>
      </c>
      <c r="D1004" s="11" t="s">
        <v>1031</v>
      </c>
      <c r="E1004" s="16"/>
      <c r="F1004" s="16"/>
      <c r="G1004" s="16"/>
      <c r="H1004" s="12"/>
      <c r="I1004" s="12"/>
      <c r="J1004" s="15" t="e">
        <f t="shared" si="25"/>
        <v>#DIV/0!</v>
      </c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</row>
    <row r="1005" spans="1:28" customFormat="1" ht="25.5">
      <c r="A1005" s="23">
        <v>1007</v>
      </c>
      <c r="B1005" s="23">
        <v>1003</v>
      </c>
      <c r="C1005" s="30" t="s">
        <v>25</v>
      </c>
      <c r="D1005" s="8" t="s">
        <v>1016</v>
      </c>
      <c r="E1005" s="16"/>
      <c r="F1005" s="16"/>
      <c r="G1005" s="16"/>
      <c r="H1005" s="12"/>
      <c r="I1005" s="12"/>
      <c r="J1005" s="15" t="e">
        <f t="shared" si="25"/>
        <v>#DIV/0!</v>
      </c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</row>
    <row r="1006" spans="1:28" customFormat="1" ht="25.5">
      <c r="A1006" s="23">
        <v>1008</v>
      </c>
      <c r="B1006" s="23">
        <v>1004</v>
      </c>
      <c r="C1006" s="30" t="s">
        <v>12</v>
      </c>
      <c r="D1006" s="8" t="s">
        <v>1017</v>
      </c>
      <c r="E1006" s="16"/>
      <c r="F1006" s="16"/>
      <c r="G1006" s="16"/>
      <c r="H1006" s="12"/>
      <c r="I1006" s="12"/>
      <c r="J1006" s="15" t="e">
        <f t="shared" si="25"/>
        <v>#DIV/0!</v>
      </c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</row>
    <row r="1007" spans="1:28" customFormat="1" ht="15.75">
      <c r="A1007" s="23">
        <v>1009</v>
      </c>
      <c r="B1007" s="23">
        <v>1005</v>
      </c>
      <c r="C1007" s="30" t="s">
        <v>25</v>
      </c>
      <c r="D1007" s="8" t="s">
        <v>1018</v>
      </c>
      <c r="E1007" s="16"/>
      <c r="F1007" s="16"/>
      <c r="G1007" s="16"/>
      <c r="H1007" s="12"/>
      <c r="I1007" s="12"/>
      <c r="J1007" s="15" t="e">
        <f t="shared" si="25"/>
        <v>#DIV/0!</v>
      </c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</row>
    <row r="1008" spans="1:28" customFormat="1" ht="15.75">
      <c r="A1008" s="23">
        <v>1010</v>
      </c>
      <c r="B1008" s="23">
        <v>1007</v>
      </c>
      <c r="C1008" s="26" t="s">
        <v>85</v>
      </c>
      <c r="D1008" s="8" t="s">
        <v>1020</v>
      </c>
      <c r="E1008" s="16"/>
      <c r="F1008" s="16"/>
      <c r="G1008" s="16"/>
      <c r="H1008" s="12"/>
      <c r="I1008" s="12"/>
      <c r="J1008" s="15" t="e">
        <f t="shared" si="25"/>
        <v>#DIV/0!</v>
      </c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</row>
    <row r="1009" spans="1:28" customFormat="1" ht="15.75">
      <c r="A1009" s="23">
        <v>1011</v>
      </c>
      <c r="B1009" s="23">
        <v>1008</v>
      </c>
      <c r="C1009" s="26" t="s">
        <v>85</v>
      </c>
      <c r="D1009" s="8" t="s">
        <v>1021</v>
      </c>
      <c r="E1009" s="16"/>
      <c r="F1009" s="16"/>
      <c r="G1009" s="16"/>
      <c r="H1009" s="12"/>
      <c r="I1009" s="12"/>
      <c r="J1009" s="15" t="e">
        <f t="shared" si="25"/>
        <v>#DIV/0!</v>
      </c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</row>
    <row r="1010" spans="1:28" customFormat="1" ht="25.5">
      <c r="A1010" s="23">
        <v>1012</v>
      </c>
      <c r="B1010" s="23">
        <v>1009</v>
      </c>
      <c r="C1010" s="30" t="s">
        <v>12</v>
      </c>
      <c r="D1010" s="8" t="s">
        <v>1022</v>
      </c>
      <c r="E1010" s="16"/>
      <c r="F1010" s="16"/>
      <c r="G1010" s="16"/>
      <c r="H1010" s="12"/>
      <c r="I1010" s="12"/>
      <c r="J1010" s="15" t="e">
        <f t="shared" si="25"/>
        <v>#DIV/0!</v>
      </c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</row>
    <row r="1011" spans="1:28" customFormat="1" ht="25.5">
      <c r="A1011" s="23">
        <v>1013</v>
      </c>
      <c r="B1011" s="23">
        <v>1010</v>
      </c>
      <c r="C1011" s="30" t="s">
        <v>61</v>
      </c>
      <c r="D1011" s="8" t="s">
        <v>1023</v>
      </c>
      <c r="E1011" s="16"/>
      <c r="F1011" s="16"/>
      <c r="G1011" s="16"/>
      <c r="H1011" s="12"/>
      <c r="I1011" s="12"/>
      <c r="J1011" s="15" t="e">
        <f t="shared" si="25"/>
        <v>#DIV/0!</v>
      </c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</row>
    <row r="1012" spans="1:28" customFormat="1" ht="15.75">
      <c r="A1012" s="23">
        <v>1014</v>
      </c>
      <c r="B1012" s="23">
        <v>1011</v>
      </c>
      <c r="C1012" s="30" t="s">
        <v>680</v>
      </c>
      <c r="D1012" s="8" t="s">
        <v>1024</v>
      </c>
      <c r="E1012" s="16"/>
      <c r="F1012" s="16"/>
      <c r="G1012" s="16"/>
      <c r="H1012" s="12"/>
      <c r="I1012" s="12"/>
      <c r="J1012" s="15" t="e">
        <f t="shared" si="25"/>
        <v>#DIV/0!</v>
      </c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</row>
    <row r="1013" spans="1:28" customFormat="1" ht="15.75">
      <c r="A1013" s="23">
        <v>1015</v>
      </c>
      <c r="B1013" s="23">
        <v>1012</v>
      </c>
      <c r="C1013" s="30" t="s">
        <v>938</v>
      </c>
      <c r="D1013" s="8" t="s">
        <v>1025</v>
      </c>
      <c r="E1013" s="16"/>
      <c r="F1013" s="16"/>
      <c r="G1013" s="16"/>
      <c r="H1013" s="12"/>
      <c r="I1013" s="12"/>
      <c r="J1013" s="15" t="e">
        <f t="shared" si="25"/>
        <v>#DIV/0!</v>
      </c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</row>
    <row r="1014" spans="1:28" customFormat="1" ht="15.75">
      <c r="A1014" s="23">
        <v>1016</v>
      </c>
      <c r="B1014" s="23">
        <v>1013</v>
      </c>
      <c r="C1014" s="30" t="s">
        <v>85</v>
      </c>
      <c r="D1014" s="33" t="s">
        <v>1026</v>
      </c>
      <c r="E1014" s="16"/>
      <c r="F1014" s="16"/>
      <c r="G1014" s="16"/>
      <c r="H1014" s="12"/>
      <c r="I1014" s="12"/>
      <c r="J1014" s="15" t="e">
        <f t="shared" si="25"/>
        <v>#DIV/0!</v>
      </c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</row>
    <row r="1015" spans="1:28" customFormat="1" ht="15.75">
      <c r="A1015" s="23">
        <v>1017</v>
      </c>
      <c r="B1015" s="23">
        <v>1014</v>
      </c>
      <c r="C1015" s="30" t="s">
        <v>650</v>
      </c>
      <c r="D1015" s="8" t="s">
        <v>1027</v>
      </c>
      <c r="E1015" s="16"/>
      <c r="F1015" s="16"/>
      <c r="G1015" s="16"/>
      <c r="H1015" s="12"/>
      <c r="I1015" s="12"/>
      <c r="J1015" s="15" t="e">
        <f t="shared" si="25"/>
        <v>#DIV/0!</v>
      </c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</row>
    <row r="1016" spans="1:28" customFormat="1" ht="15.75">
      <c r="A1016" s="23">
        <v>1018</v>
      </c>
      <c r="B1016" s="23">
        <v>1015</v>
      </c>
      <c r="C1016" s="30" t="s">
        <v>193</v>
      </c>
      <c r="D1016" s="8" t="s">
        <v>1028</v>
      </c>
      <c r="E1016" s="16"/>
      <c r="F1016" s="16"/>
      <c r="G1016" s="16"/>
      <c r="H1016" s="12"/>
      <c r="I1016" s="12"/>
      <c r="J1016" s="15" t="e">
        <f t="shared" si="25"/>
        <v>#DIV/0!</v>
      </c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</row>
    <row r="1017" spans="1:28" customFormat="1" ht="15.75">
      <c r="A1017" s="23">
        <v>1019</v>
      </c>
      <c r="B1017" s="23">
        <v>1016</v>
      </c>
      <c r="C1017" s="30" t="s">
        <v>12</v>
      </c>
      <c r="D1017" s="8" t="s">
        <v>459</v>
      </c>
      <c r="E1017" s="16"/>
      <c r="F1017" s="16"/>
      <c r="G1017" s="16"/>
      <c r="H1017" s="12"/>
      <c r="I1017" s="12"/>
      <c r="J1017" s="15" t="e">
        <f t="shared" si="25"/>
        <v>#DIV/0!</v>
      </c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</row>
    <row r="1018" spans="1:28" customFormat="1" ht="25.5">
      <c r="A1018" s="23">
        <v>1020</v>
      </c>
      <c r="B1018" s="23">
        <v>1017</v>
      </c>
      <c r="C1018" s="30" t="s">
        <v>12</v>
      </c>
      <c r="D1018" s="8" t="s">
        <v>1032</v>
      </c>
      <c r="E1018" s="16"/>
      <c r="F1018" s="16"/>
      <c r="G1018" s="16"/>
      <c r="H1018" s="12"/>
      <c r="I1018" s="12"/>
      <c r="J1018" s="15" t="e">
        <f t="shared" si="25"/>
        <v>#DIV/0!</v>
      </c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</row>
    <row r="1019" spans="1:28" customFormat="1" ht="30">
      <c r="A1019" s="23">
        <v>1021</v>
      </c>
      <c r="B1019" s="23">
        <v>1018</v>
      </c>
      <c r="C1019" s="30" t="s">
        <v>25</v>
      </c>
      <c r="D1019" s="9" t="s">
        <v>1033</v>
      </c>
      <c r="E1019" s="16"/>
      <c r="F1019" s="16"/>
      <c r="G1019" s="16"/>
      <c r="H1019" s="12"/>
      <c r="I1019" s="12"/>
      <c r="J1019" s="15" t="e">
        <f t="shared" si="25"/>
        <v>#DIV/0!</v>
      </c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</row>
    <row r="1020" spans="1:28" customFormat="1" ht="15.75">
      <c r="A1020" s="23">
        <v>1022</v>
      </c>
      <c r="B1020" s="23">
        <v>1019</v>
      </c>
      <c r="C1020" s="30" t="s">
        <v>1034</v>
      </c>
      <c r="D1020" s="9" t="s">
        <v>1035</v>
      </c>
      <c r="E1020" s="16"/>
      <c r="F1020" s="16"/>
      <c r="G1020" s="16"/>
      <c r="H1020" s="12"/>
      <c r="I1020" s="12"/>
      <c r="J1020" s="15" t="e">
        <f t="shared" si="25"/>
        <v>#DIV/0!</v>
      </c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</row>
    <row r="1021" spans="1:28" customFormat="1" ht="15.75">
      <c r="A1021" s="23">
        <v>1023</v>
      </c>
      <c r="B1021" s="23">
        <v>1020</v>
      </c>
      <c r="C1021" s="30" t="s">
        <v>14</v>
      </c>
      <c r="D1021" s="9" t="s">
        <v>1036</v>
      </c>
      <c r="E1021" s="16"/>
      <c r="F1021" s="16"/>
      <c r="G1021" s="16"/>
      <c r="H1021" s="12"/>
      <c r="I1021" s="12"/>
      <c r="J1021" s="15" t="e">
        <f t="shared" si="25"/>
        <v>#DIV/0!</v>
      </c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</row>
    <row r="1022" spans="1:28" customFormat="1" ht="15.75">
      <c r="A1022" s="23">
        <v>1024</v>
      </c>
      <c r="B1022" s="23">
        <v>1021</v>
      </c>
      <c r="C1022" s="30" t="s">
        <v>25</v>
      </c>
      <c r="D1022" s="9" t="s">
        <v>1037</v>
      </c>
      <c r="E1022" s="16"/>
      <c r="F1022" s="16"/>
      <c r="G1022" s="16"/>
      <c r="H1022" s="12"/>
      <c r="I1022" s="12"/>
      <c r="J1022" s="15" t="e">
        <f t="shared" si="25"/>
        <v>#DIV/0!</v>
      </c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</row>
    <row r="1023" spans="1:28" customFormat="1" ht="30">
      <c r="A1023" s="23">
        <v>1025</v>
      </c>
      <c r="B1023" s="23">
        <v>1022</v>
      </c>
      <c r="C1023" s="30" t="s">
        <v>1038</v>
      </c>
      <c r="D1023" s="9" t="s">
        <v>1039</v>
      </c>
      <c r="E1023" s="16"/>
      <c r="F1023" s="16"/>
      <c r="G1023" s="16"/>
      <c r="H1023" s="12"/>
      <c r="I1023" s="12"/>
      <c r="J1023" s="15" t="e">
        <f t="shared" si="25"/>
        <v>#DIV/0!</v>
      </c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</row>
    <row r="1024" spans="1:28" customFormat="1" ht="15.75">
      <c r="A1024" s="23">
        <v>1026</v>
      </c>
      <c r="B1024" s="23">
        <v>1023</v>
      </c>
      <c r="C1024" s="30" t="s">
        <v>35</v>
      </c>
      <c r="D1024" s="9" t="s">
        <v>1040</v>
      </c>
      <c r="E1024" s="16"/>
      <c r="F1024" s="16"/>
      <c r="G1024" s="16"/>
      <c r="H1024" s="12"/>
      <c r="I1024" s="12"/>
      <c r="J1024" s="15" t="e">
        <f t="shared" si="25"/>
        <v>#DIV/0!</v>
      </c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</row>
    <row r="1025" spans="1:28" customFormat="1" ht="15.75">
      <c r="A1025" s="23">
        <v>1027</v>
      </c>
      <c r="B1025" s="23">
        <v>1024</v>
      </c>
      <c r="C1025" s="30" t="s">
        <v>25</v>
      </c>
      <c r="D1025" s="3" t="s">
        <v>1041</v>
      </c>
      <c r="E1025" s="16"/>
      <c r="F1025" s="16"/>
      <c r="G1025" s="16"/>
      <c r="H1025" s="12"/>
      <c r="I1025" s="12"/>
      <c r="J1025" s="15" t="e">
        <f t="shared" ref="J1025:J1038" si="26">100-I1025/H1025*100</f>
        <v>#DIV/0!</v>
      </c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</row>
    <row r="1026" spans="1:28" customFormat="1" ht="15.75">
      <c r="A1026" s="23">
        <v>1028</v>
      </c>
      <c r="B1026" s="23">
        <v>1025</v>
      </c>
      <c r="C1026" s="30" t="s">
        <v>61</v>
      </c>
      <c r="D1026" s="9" t="s">
        <v>1042</v>
      </c>
      <c r="E1026" s="16"/>
      <c r="F1026" s="16"/>
      <c r="G1026" s="16"/>
      <c r="H1026" s="12"/>
      <c r="I1026" s="12"/>
      <c r="J1026" s="15" t="e">
        <f t="shared" si="26"/>
        <v>#DIV/0!</v>
      </c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</row>
    <row r="1027" spans="1:28" customFormat="1" ht="15.75">
      <c r="A1027" s="23">
        <v>1029</v>
      </c>
      <c r="B1027" s="23">
        <v>1026</v>
      </c>
      <c r="C1027" s="30" t="s">
        <v>650</v>
      </c>
      <c r="D1027" s="9" t="s">
        <v>1043</v>
      </c>
      <c r="E1027" s="16"/>
      <c r="F1027" s="16"/>
      <c r="G1027" s="16"/>
      <c r="H1027" s="12"/>
      <c r="I1027" s="12"/>
      <c r="J1027" s="15" t="e">
        <f t="shared" si="26"/>
        <v>#DIV/0!</v>
      </c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</row>
    <row r="1028" spans="1:28" customFormat="1" ht="15.75">
      <c r="A1028" s="23">
        <v>1030</v>
      </c>
      <c r="B1028" s="23">
        <v>1027</v>
      </c>
      <c r="C1028" s="30" t="s">
        <v>61</v>
      </c>
      <c r="D1028" s="9" t="s">
        <v>1044</v>
      </c>
      <c r="E1028" s="16"/>
      <c r="F1028" s="16"/>
      <c r="G1028" s="16"/>
      <c r="H1028" s="12"/>
      <c r="I1028" s="12"/>
      <c r="J1028" s="15" t="e">
        <f t="shared" si="26"/>
        <v>#DIV/0!</v>
      </c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</row>
    <row r="1029" spans="1:28" customFormat="1" ht="47.25">
      <c r="A1029" s="23">
        <v>1031</v>
      </c>
      <c r="B1029" s="23">
        <v>1028</v>
      </c>
      <c r="C1029" s="30" t="s">
        <v>12</v>
      </c>
      <c r="D1029" s="9" t="s">
        <v>1045</v>
      </c>
      <c r="E1029" s="12" t="s">
        <v>1276</v>
      </c>
      <c r="F1029" s="12" t="s">
        <v>12</v>
      </c>
      <c r="G1029" s="12" t="s">
        <v>1067</v>
      </c>
      <c r="H1029" s="12">
        <v>366</v>
      </c>
      <c r="I1029" s="12">
        <v>264.44</v>
      </c>
      <c r="J1029" s="15">
        <f t="shared" si="26"/>
        <v>27.748633879781423</v>
      </c>
      <c r="K1029" s="12" t="s">
        <v>1277</v>
      </c>
      <c r="L1029" s="12" t="s">
        <v>1278</v>
      </c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</row>
    <row r="1030" spans="1:28" customFormat="1" ht="30">
      <c r="A1030" s="23">
        <v>1032</v>
      </c>
      <c r="B1030" s="23">
        <v>1029</v>
      </c>
      <c r="C1030" s="30" t="s">
        <v>12</v>
      </c>
      <c r="D1030" s="9" t="s">
        <v>1046</v>
      </c>
      <c r="E1030" s="16"/>
      <c r="F1030" s="16"/>
      <c r="G1030" s="16"/>
      <c r="H1030" s="12"/>
      <c r="I1030" s="12"/>
      <c r="J1030" s="15" t="e">
        <f t="shared" si="26"/>
        <v>#DIV/0!</v>
      </c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</row>
    <row r="1031" spans="1:28" customFormat="1" ht="47.25">
      <c r="A1031" s="23">
        <v>1033</v>
      </c>
      <c r="B1031" s="23">
        <v>1030</v>
      </c>
      <c r="C1031" s="30" t="s">
        <v>12</v>
      </c>
      <c r="D1031" s="9" t="s">
        <v>1047</v>
      </c>
      <c r="E1031" s="12" t="s">
        <v>1268</v>
      </c>
      <c r="F1031" s="12" t="s">
        <v>12</v>
      </c>
      <c r="G1031" s="12" t="s">
        <v>1248</v>
      </c>
      <c r="H1031" s="12">
        <v>2265.27</v>
      </c>
      <c r="I1031" s="12">
        <v>1732.93</v>
      </c>
      <c r="J1031" s="15">
        <f t="shared" si="26"/>
        <v>23.50006842451451</v>
      </c>
      <c r="K1031" s="12" t="s">
        <v>1269</v>
      </c>
      <c r="L1031" s="12" t="s">
        <v>1178</v>
      </c>
      <c r="M1031" s="12" t="s">
        <v>1275</v>
      </c>
      <c r="N1031" s="12" t="s">
        <v>12</v>
      </c>
      <c r="O1031" s="12" t="s">
        <v>1067</v>
      </c>
      <c r="P1031" s="12">
        <v>385.01</v>
      </c>
      <c r="Q1031" s="12">
        <v>268.35000000000002</v>
      </c>
      <c r="R1031" s="15">
        <f>100-Q1031/P1031*100</f>
        <v>30.300511675021426</v>
      </c>
      <c r="S1031" s="12" t="s">
        <v>1126</v>
      </c>
      <c r="T1031" s="12" t="s">
        <v>1118</v>
      </c>
      <c r="U1031" s="12" t="s">
        <v>1272</v>
      </c>
      <c r="V1031" s="12" t="s">
        <v>12</v>
      </c>
      <c r="W1031" s="12" t="s">
        <v>1067</v>
      </c>
      <c r="X1031" s="12">
        <v>395</v>
      </c>
      <c r="Y1031" s="12">
        <v>220</v>
      </c>
      <c r="Z1031" s="15">
        <f>100-Y1031/X1031*100</f>
        <v>44.303797468354432</v>
      </c>
      <c r="AA1031" s="12" t="s">
        <v>1078</v>
      </c>
      <c r="AB1031" s="12" t="s">
        <v>1079</v>
      </c>
    </row>
    <row r="1032" spans="1:28" customFormat="1" ht="47.25">
      <c r="A1032" s="23">
        <v>1034</v>
      </c>
      <c r="B1032" s="23">
        <v>1031</v>
      </c>
      <c r="C1032" s="30" t="s">
        <v>12</v>
      </c>
      <c r="D1032" s="9" t="s">
        <v>1048</v>
      </c>
      <c r="E1032" s="12" t="s">
        <v>1270</v>
      </c>
      <c r="F1032" s="12" t="s">
        <v>12</v>
      </c>
      <c r="G1032" s="12" t="s">
        <v>1248</v>
      </c>
      <c r="H1032" s="12">
        <v>1995</v>
      </c>
      <c r="I1032" s="12">
        <v>1526.17</v>
      </c>
      <c r="J1032" s="15">
        <f t="shared" si="26"/>
        <v>23.500250626566412</v>
      </c>
      <c r="K1032" s="12" t="s">
        <v>1269</v>
      </c>
      <c r="L1032" s="12" t="s">
        <v>1178</v>
      </c>
      <c r="M1032" s="12" t="s">
        <v>1273</v>
      </c>
      <c r="N1032" s="12" t="s">
        <v>12</v>
      </c>
      <c r="O1032" s="12" t="s">
        <v>1067</v>
      </c>
      <c r="P1032" s="12">
        <v>280</v>
      </c>
      <c r="Q1032" s="12">
        <v>180</v>
      </c>
      <c r="R1032" s="15">
        <f>100-Q1032/P1032*100</f>
        <v>35.714285714285708</v>
      </c>
      <c r="S1032" s="12" t="s">
        <v>1078</v>
      </c>
      <c r="T1032" s="12" t="s">
        <v>1079</v>
      </c>
      <c r="U1032" s="12"/>
      <c r="V1032" s="12"/>
      <c r="W1032" s="12"/>
      <c r="X1032" s="12"/>
      <c r="Y1032" s="12"/>
      <c r="Z1032" s="12"/>
      <c r="AA1032" s="12"/>
      <c r="AB1032" s="12"/>
    </row>
    <row r="1033" spans="1:28" customFormat="1" ht="47.25">
      <c r="A1033" s="23">
        <v>1035</v>
      </c>
      <c r="B1033" s="23">
        <v>1032</v>
      </c>
      <c r="C1033" s="30" t="s">
        <v>12</v>
      </c>
      <c r="D1033" s="9" t="s">
        <v>1049</v>
      </c>
      <c r="E1033" s="12" t="s">
        <v>1271</v>
      </c>
      <c r="F1033" s="12" t="s">
        <v>12</v>
      </c>
      <c r="G1033" s="12" t="s">
        <v>1248</v>
      </c>
      <c r="H1033" s="12">
        <v>1197</v>
      </c>
      <c r="I1033" s="12">
        <v>915.7</v>
      </c>
      <c r="J1033" s="15">
        <f t="shared" si="26"/>
        <v>23.500417710944021</v>
      </c>
      <c r="K1033" s="12" t="s">
        <v>1269</v>
      </c>
      <c r="L1033" s="12" t="s">
        <v>1178</v>
      </c>
      <c r="M1033" s="12" t="s">
        <v>1274</v>
      </c>
      <c r="N1033" s="12" t="s">
        <v>12</v>
      </c>
      <c r="O1033" s="12" t="s">
        <v>1067</v>
      </c>
      <c r="P1033" s="12">
        <v>210</v>
      </c>
      <c r="Q1033" s="12">
        <v>110</v>
      </c>
      <c r="R1033" s="15">
        <f>100-Q1033/P1033*100</f>
        <v>47.619047619047613</v>
      </c>
      <c r="S1033" s="12" t="s">
        <v>1078</v>
      </c>
      <c r="T1033" s="12" t="s">
        <v>1079</v>
      </c>
      <c r="U1033" s="12"/>
      <c r="V1033" s="12"/>
      <c r="W1033" s="12"/>
      <c r="X1033" s="12"/>
      <c r="Y1033" s="12"/>
      <c r="Z1033" s="12"/>
      <c r="AA1033" s="12"/>
      <c r="AB1033" s="12"/>
    </row>
    <row r="1034" spans="1:28" customFormat="1" ht="15.75">
      <c r="A1034" s="23">
        <v>1036</v>
      </c>
      <c r="B1034" s="23">
        <v>1033</v>
      </c>
      <c r="C1034" s="30" t="s">
        <v>85</v>
      </c>
      <c r="D1034" s="3" t="s">
        <v>1050</v>
      </c>
      <c r="E1034" s="16"/>
      <c r="F1034" s="16"/>
      <c r="G1034" s="16"/>
      <c r="H1034" s="12"/>
      <c r="I1034" s="12"/>
      <c r="J1034" s="15" t="e">
        <f t="shared" si="26"/>
        <v>#DIV/0!</v>
      </c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</row>
    <row r="1035" spans="1:28" customFormat="1" ht="15.75">
      <c r="A1035" s="23">
        <v>1037</v>
      </c>
      <c r="B1035" s="23">
        <v>1034</v>
      </c>
      <c r="C1035" s="30" t="s">
        <v>25</v>
      </c>
      <c r="D1035" s="34" t="s">
        <v>1051</v>
      </c>
      <c r="E1035" s="16"/>
      <c r="F1035" s="16"/>
      <c r="G1035" s="16"/>
      <c r="H1035" s="12"/>
      <c r="I1035" s="12"/>
      <c r="J1035" s="15" t="e">
        <f t="shared" si="26"/>
        <v>#DIV/0!</v>
      </c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</row>
    <row r="1036" spans="1:28" customFormat="1" ht="15.75">
      <c r="A1036" s="23">
        <v>1038</v>
      </c>
      <c r="B1036" s="23">
        <v>1035</v>
      </c>
      <c r="C1036" s="30"/>
      <c r="D1036" s="34" t="s">
        <v>1052</v>
      </c>
      <c r="E1036" s="16"/>
      <c r="F1036" s="16"/>
      <c r="G1036" s="16"/>
      <c r="H1036" s="12"/>
      <c r="I1036" s="12"/>
      <c r="J1036" s="15" t="e">
        <f t="shared" si="26"/>
        <v>#DIV/0!</v>
      </c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</row>
    <row r="1037" spans="1:28" customFormat="1" ht="31.5">
      <c r="A1037" s="23">
        <v>1039</v>
      </c>
      <c r="B1037" s="23">
        <v>1036</v>
      </c>
      <c r="C1037" s="30" t="s">
        <v>12</v>
      </c>
      <c r="D1037" s="9" t="s">
        <v>1053</v>
      </c>
      <c r="E1037" s="12" t="s">
        <v>1266</v>
      </c>
      <c r="F1037" s="12" t="s">
        <v>12</v>
      </c>
      <c r="G1037" s="12" t="s">
        <v>1267</v>
      </c>
      <c r="H1037" s="12">
        <v>150</v>
      </c>
      <c r="I1037" s="12">
        <v>85</v>
      </c>
      <c r="J1037" s="15">
        <f t="shared" si="26"/>
        <v>43.333333333333336</v>
      </c>
      <c r="K1037" s="12" t="s">
        <v>1083</v>
      </c>
      <c r="L1037" s="12" t="s">
        <v>1069</v>
      </c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</row>
    <row r="1038" spans="1:28" customFormat="1" ht="47.25">
      <c r="A1038" s="23">
        <v>1040</v>
      </c>
      <c r="B1038" s="23">
        <v>1037</v>
      </c>
      <c r="C1038" s="30" t="s">
        <v>12</v>
      </c>
      <c r="D1038" s="8" t="s">
        <v>1054</v>
      </c>
      <c r="E1038" s="12" t="s">
        <v>1264</v>
      </c>
      <c r="F1038" s="12" t="s">
        <v>12</v>
      </c>
      <c r="G1038" s="12" t="s">
        <v>1248</v>
      </c>
      <c r="H1038" s="12">
        <f>392.86*30</f>
        <v>11785.800000000001</v>
      </c>
      <c r="I1038" s="12">
        <v>6498.8</v>
      </c>
      <c r="J1038" s="15">
        <f t="shared" si="26"/>
        <v>44.859067691628915</v>
      </c>
      <c r="K1038" s="12" t="s">
        <v>1074</v>
      </c>
      <c r="L1038" s="12" t="s">
        <v>1074</v>
      </c>
      <c r="M1038" s="12" t="s">
        <v>1265</v>
      </c>
      <c r="N1038" s="12" t="s">
        <v>12</v>
      </c>
      <c r="O1038" s="12" t="s">
        <v>1248</v>
      </c>
      <c r="P1038" s="12">
        <v>10000</v>
      </c>
      <c r="Q1038" s="12">
        <v>8478</v>
      </c>
      <c r="R1038" s="15">
        <f>100-Q1038/P1038*100</f>
        <v>15.219999999999999</v>
      </c>
      <c r="S1038" s="12" t="s">
        <v>1117</v>
      </c>
      <c r="T1038" s="12" t="s">
        <v>1118</v>
      </c>
      <c r="U1038" s="16"/>
      <c r="V1038" s="16"/>
      <c r="W1038" s="16"/>
      <c r="X1038" s="16"/>
      <c r="Y1038" s="16"/>
      <c r="Z1038" s="16"/>
      <c r="AA1038" s="16"/>
      <c r="AB1038" s="16"/>
    </row>
    <row r="1039" spans="1:28" customFormat="1" ht="60">
      <c r="A1039" s="23">
        <v>1041</v>
      </c>
      <c r="B1039" s="23">
        <v>1038</v>
      </c>
      <c r="C1039" s="30" t="s">
        <v>1055</v>
      </c>
      <c r="D1039" s="9" t="s">
        <v>1056</v>
      </c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</row>
    <row r="1040" spans="1:28" customFormat="1">
      <c r="A1040" s="23">
        <v>1042</v>
      </c>
      <c r="B1040" s="23">
        <v>1039</v>
      </c>
      <c r="C1040" s="30" t="s">
        <v>12</v>
      </c>
      <c r="D1040" s="9" t="s">
        <v>1057</v>
      </c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</row>
    <row r="1041" spans="1:28" customFormat="1">
      <c r="A1041" s="23">
        <v>1043</v>
      </c>
      <c r="B1041" s="23">
        <v>1040</v>
      </c>
      <c r="C1041" s="30" t="s">
        <v>12</v>
      </c>
      <c r="D1041" s="9" t="s">
        <v>1058</v>
      </c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</row>
    <row r="1042" spans="1:28" customFormat="1">
      <c r="A1042" s="23">
        <v>1044</v>
      </c>
      <c r="B1042" s="23">
        <v>1041</v>
      </c>
      <c r="C1042" s="30" t="s">
        <v>12</v>
      </c>
      <c r="D1042" s="9" t="s">
        <v>1059</v>
      </c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</row>
    <row r="1043" spans="1:28" customFormat="1" ht="30">
      <c r="A1043" s="23">
        <v>1045</v>
      </c>
      <c r="B1043" s="23">
        <v>1042</v>
      </c>
      <c r="C1043" s="30" t="s">
        <v>234</v>
      </c>
      <c r="D1043" s="9" t="s">
        <v>1060</v>
      </c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</row>
    <row r="1044" spans="1:28" customFormat="1">
      <c r="A1044" s="23">
        <v>1046</v>
      </c>
      <c r="B1044" s="23">
        <v>1043</v>
      </c>
      <c r="C1044" s="30" t="s">
        <v>12</v>
      </c>
      <c r="D1044" s="9" t="s">
        <v>1061</v>
      </c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</row>
    <row r="1045" spans="1:28" customFormat="1">
      <c r="A1045" s="23">
        <v>1047</v>
      </c>
      <c r="B1045" s="23">
        <v>1044</v>
      </c>
      <c r="C1045" s="30" t="s">
        <v>971</v>
      </c>
      <c r="D1045" s="9" t="s">
        <v>1062</v>
      </c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</row>
    <row r="1046" spans="1:28" customFormat="1">
      <c r="A1046" s="23">
        <v>1048</v>
      </c>
      <c r="B1046" s="23">
        <v>1045</v>
      </c>
      <c r="C1046" s="30" t="s">
        <v>12</v>
      </c>
      <c r="D1046" s="9" t="s">
        <v>1063</v>
      </c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</row>
    <row r="1047" spans="1:28" customFormat="1">
      <c r="A1047" s="23">
        <v>1049</v>
      </c>
      <c r="B1047" s="23">
        <v>1044</v>
      </c>
      <c r="C1047" s="30" t="s">
        <v>971</v>
      </c>
      <c r="D1047" s="9" t="s">
        <v>1062</v>
      </c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</row>
    <row r="1048" spans="1:28" customFormat="1">
      <c r="A1048" s="23">
        <v>1050</v>
      </c>
      <c r="B1048" s="23">
        <v>1045</v>
      </c>
      <c r="C1048" s="30" t="s">
        <v>12</v>
      </c>
      <c r="D1048" s="9" t="s">
        <v>1063</v>
      </c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</row>
  </sheetData>
  <conditionalFormatting sqref="D2">
    <cfRule type="duplicateValues" dxfId="0" priority="1"/>
  </conditionalFormatting>
  <hyperlinks>
    <hyperlink ref="D114" r:id="rId1" display="http://www.druginfosys.com/Drug.aspx?drugCode=344&amp;DrugName=Glyceryl%20Trinitrate&amp;type=1"/>
    <hyperlink ref="D115" r:id="rId2" display="http://www.druginfosys.com/Drug.aspx?drugCode=344&amp;DrugName=Glyceryl%20Trinitrate&amp;type=1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Sheet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ali</cp:lastModifiedBy>
  <cp:lastPrinted>2020-09-30T04:59:50Z</cp:lastPrinted>
  <dcterms:created xsi:type="dcterms:W3CDTF">2020-08-16T13:40:18Z</dcterms:created>
  <dcterms:modified xsi:type="dcterms:W3CDTF">2020-09-30T09:55:46Z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